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E:\USUARIOS\CONTROLI2\Desktop\2020\PAMEC 2019\"/>
    </mc:Choice>
  </mc:AlternateContent>
  <xr:revisionPtr revIDLastSave="0" documentId="8_{BB466298-2BB5-4997-96AB-A71C852026F1}" xr6:coauthVersionLast="45" xr6:coauthVersionMax="45" xr10:uidLastSave="{00000000-0000-0000-0000-000000000000}"/>
  <bookViews>
    <workbookView xWindow="-120" yWindow="-120" windowWidth="20730" windowHeight="11160" tabRatio="828" activeTab="5" xr2:uid="{00000000-000D-0000-FFFF-FFFF00000000}"/>
  </bookViews>
  <sheets>
    <sheet name="autoevaluacion  2019" sheetId="22" r:id="rId1"/>
    <sheet name="CRONOGRAMA" sheetId="13" r:id="rId2"/>
    <sheet name="MATRIZ DE PRIORIZACION" sheetId="15" r:id="rId3"/>
    <sheet name="priorizacion 2019" sheetId="26" r:id="rId4"/>
    <sheet name="INDICADORES 256" sheetId="16" r:id="rId5"/>
    <sheet name="plan de auditoria 2019 " sheetId="32" r:id="rId6"/>
  </sheets>
  <externalReferences>
    <externalReference r:id="rId7"/>
    <externalReference r:id="rId8"/>
    <externalReference r:id="rId9"/>
  </externalReferences>
  <definedNames>
    <definedName name="_xlnm._FilterDatabase" localSheetId="1" hidden="1">CRONOGRAMA!#REF!</definedName>
    <definedName name="_xlnm.Print_Area" localSheetId="0">'autoevaluacion  2019'!$A$5:$X$92</definedName>
    <definedName name="_xlnm.Print_Area" localSheetId="1">CRONOGRAMA!$A$1:$P$14</definedName>
    <definedName name="OLE_LINK1" localSheetId="1">CRONOGRAMA!#REF!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63" i="16" l="1"/>
  <c r="B662" i="16"/>
  <c r="B661" i="16"/>
  <c r="B660" i="16"/>
  <c r="B659" i="16"/>
  <c r="B658" i="16"/>
  <c r="B657" i="16"/>
  <c r="N640" i="16"/>
  <c r="B656" i="16" s="1"/>
  <c r="M640" i="16"/>
  <c r="B655" i="16" s="1"/>
  <c r="L640" i="16"/>
  <c r="B654" i="16" s="1"/>
  <c r="K640" i="16"/>
  <c r="B653" i="16" s="1"/>
  <c r="J640" i="16"/>
  <c r="B652" i="16" s="1"/>
  <c r="I640" i="16"/>
  <c r="B651" i="16" s="1"/>
  <c r="H640" i="16"/>
  <c r="B650" i="16" s="1"/>
  <c r="G640" i="16"/>
  <c r="B649" i="16" s="1"/>
  <c r="F640" i="16"/>
  <c r="B648" i="16" s="1"/>
  <c r="E640" i="16"/>
  <c r="B647" i="16" s="1"/>
  <c r="D640" i="16"/>
  <c r="B646" i="16" s="1"/>
  <c r="C640" i="16"/>
  <c r="B645" i="16" s="1"/>
  <c r="N548" i="16"/>
  <c r="B564" i="16" s="1"/>
  <c r="M548" i="16"/>
  <c r="B563" i="16" s="1"/>
  <c r="L548" i="16"/>
  <c r="B562" i="16" s="1"/>
  <c r="K548" i="16"/>
  <c r="B561" i="16" s="1"/>
  <c r="J548" i="16"/>
  <c r="B560" i="16" s="1"/>
  <c r="I548" i="16"/>
  <c r="B559" i="16" s="1"/>
  <c r="H548" i="16"/>
  <c r="B558" i="16" s="1"/>
  <c r="G548" i="16"/>
  <c r="B557" i="16" s="1"/>
  <c r="F548" i="16"/>
  <c r="B556" i="16" s="1"/>
  <c r="E548" i="16"/>
  <c r="B555" i="16" s="1"/>
  <c r="D548" i="16"/>
  <c r="B554" i="16" s="1"/>
  <c r="C548" i="16"/>
  <c r="B553" i="16" s="1"/>
  <c r="B565" i="16" s="1"/>
  <c r="N467" i="16"/>
  <c r="B482" i="16" s="1"/>
  <c r="M467" i="16"/>
  <c r="B481" i="16" s="1"/>
  <c r="L467" i="16"/>
  <c r="B480" i="16" s="1"/>
  <c r="K467" i="16"/>
  <c r="B478" i="16" s="1"/>
  <c r="J467" i="16"/>
  <c r="B477" i="16" s="1"/>
  <c r="I467" i="16"/>
  <c r="B476" i="16" s="1"/>
  <c r="H467" i="16"/>
  <c r="B475" i="16" s="1"/>
  <c r="G467" i="16"/>
  <c r="F467" i="16"/>
  <c r="B474" i="16" s="1"/>
  <c r="E467" i="16"/>
  <c r="B473" i="16" s="1"/>
  <c r="D467" i="16"/>
  <c r="B472" i="16" s="1"/>
  <c r="C467" i="16"/>
  <c r="B471" i="16" s="1"/>
  <c r="N380" i="16"/>
  <c r="B396" i="16" s="1"/>
  <c r="M380" i="16"/>
  <c r="B395" i="16" s="1"/>
  <c r="L380" i="16"/>
  <c r="B394" i="16" s="1"/>
  <c r="K380" i="16"/>
  <c r="B393" i="16" s="1"/>
  <c r="J380" i="16"/>
  <c r="B392" i="16" s="1"/>
  <c r="I380" i="16"/>
  <c r="B391" i="16" s="1"/>
  <c r="H380" i="16"/>
  <c r="B390" i="16" s="1"/>
  <c r="G380" i="16"/>
  <c r="B389" i="16" s="1"/>
  <c r="F380" i="16"/>
  <c r="B388" i="16" s="1"/>
  <c r="E380" i="16"/>
  <c r="B387" i="16" s="1"/>
  <c r="D380" i="16"/>
  <c r="B386" i="16" s="1"/>
  <c r="C380" i="16"/>
  <c r="B385" i="16" s="1"/>
  <c r="B397" i="16" s="1"/>
  <c r="B320" i="16"/>
  <c r="B319" i="16"/>
  <c r="B318" i="16"/>
  <c r="B316" i="16"/>
  <c r="N299" i="16"/>
  <c r="B314" i="16" s="1"/>
  <c r="M299" i="16"/>
  <c r="B313" i="16" s="1"/>
  <c r="L299" i="16"/>
  <c r="B312" i="16" s="1"/>
  <c r="K299" i="16"/>
  <c r="B311" i="16" s="1"/>
  <c r="J299" i="16"/>
  <c r="B310" i="16" s="1"/>
  <c r="I299" i="16"/>
  <c r="B309" i="16" s="1"/>
  <c r="H299" i="16"/>
  <c r="B308" i="16" s="1"/>
  <c r="G299" i="16"/>
  <c r="B307" i="16" s="1"/>
  <c r="F299" i="16"/>
  <c r="B306" i="16" s="1"/>
  <c r="E299" i="16"/>
  <c r="B305" i="16" s="1"/>
  <c r="D299" i="16"/>
  <c r="B304" i="16" s="1"/>
  <c r="C299" i="16"/>
  <c r="B303" i="16" s="1"/>
  <c r="B315" i="16" s="1"/>
  <c r="N217" i="16"/>
  <c r="B233" i="16" s="1"/>
  <c r="M217" i="16"/>
  <c r="B232" i="16" s="1"/>
  <c r="L217" i="16"/>
  <c r="B231" i="16" s="1"/>
  <c r="K217" i="16"/>
  <c r="B230" i="16" s="1"/>
  <c r="J217" i="16"/>
  <c r="B229" i="16" s="1"/>
  <c r="I217" i="16"/>
  <c r="B228" i="16" s="1"/>
  <c r="H217" i="16"/>
  <c r="B227" i="16" s="1"/>
  <c r="G217" i="16"/>
  <c r="B226" i="16" s="1"/>
  <c r="F217" i="16"/>
  <c r="E217" i="16"/>
  <c r="B224" i="16" s="1"/>
  <c r="D217" i="16"/>
  <c r="B223" i="16" s="1"/>
  <c r="C217" i="16"/>
  <c r="B222" i="16" s="1"/>
  <c r="N126" i="16"/>
  <c r="B142" i="16" s="1"/>
  <c r="M126" i="16"/>
  <c r="B141" i="16" s="1"/>
  <c r="L126" i="16"/>
  <c r="B140" i="16" s="1"/>
  <c r="K126" i="16"/>
  <c r="B139" i="16" s="1"/>
  <c r="J126" i="16"/>
  <c r="B138" i="16" s="1"/>
  <c r="I126" i="16"/>
  <c r="B137" i="16" s="1"/>
  <c r="H126" i="16"/>
  <c r="B136" i="16" s="1"/>
  <c r="G126" i="16"/>
  <c r="B135" i="16" s="1"/>
  <c r="F126" i="16"/>
  <c r="B134" i="16" s="1"/>
  <c r="E126" i="16"/>
  <c r="B133" i="16" s="1"/>
  <c r="D126" i="16"/>
  <c r="B132" i="16" s="1"/>
  <c r="C126" i="16"/>
  <c r="B146" i="16" s="1"/>
  <c r="N45" i="16"/>
  <c r="C59" i="16" s="1"/>
  <c r="M45" i="16"/>
  <c r="C58" i="16" s="1"/>
  <c r="L45" i="16"/>
  <c r="C57" i="16" s="1"/>
  <c r="K45" i="16"/>
  <c r="C56" i="16" s="1"/>
  <c r="J45" i="16"/>
  <c r="C55" i="16" s="1"/>
  <c r="I45" i="16"/>
  <c r="C54" i="16" s="1"/>
  <c r="H45" i="16"/>
  <c r="C53" i="16" s="1"/>
  <c r="G45" i="16"/>
  <c r="C52" i="16" s="1"/>
  <c r="F45" i="16"/>
  <c r="E45" i="16"/>
  <c r="C50" i="16" s="1"/>
  <c r="D45" i="16"/>
  <c r="C49" i="16" s="1"/>
  <c r="C45" i="16"/>
  <c r="C61" i="16" s="1"/>
  <c r="C64" i="16" l="1"/>
  <c r="B238" i="16"/>
  <c r="C62" i="16"/>
  <c r="B145" i="16"/>
  <c r="B236" i="16"/>
  <c r="B317" i="16"/>
  <c r="B399" i="16"/>
  <c r="C66" i="16"/>
  <c r="B149" i="16"/>
  <c r="B240" i="16"/>
  <c r="B321" i="16"/>
  <c r="B403" i="16"/>
  <c r="C51" i="16"/>
  <c r="C63" i="16"/>
  <c r="B131" i="16"/>
  <c r="B143" i="16" s="1"/>
  <c r="B147" i="16"/>
  <c r="B235" i="16"/>
  <c r="B239" i="16"/>
  <c r="B479" i="16"/>
  <c r="C48" i="16"/>
  <c r="C60" i="16" s="1"/>
  <c r="B144" i="16"/>
  <c r="B148" i="16"/>
  <c r="C65" i="16"/>
  <c r="B225" i="16"/>
  <c r="B234" i="16" s="1"/>
  <c r="B237" i="16"/>
  <c r="G14" i="26" l="1"/>
  <c r="G13" i="26"/>
  <c r="G12" i="26"/>
  <c r="G11" i="26"/>
  <c r="G10" i="26"/>
  <c r="G9" i="26"/>
  <c r="G8" i="26"/>
  <c r="G7" i="26"/>
  <c r="G6" i="26"/>
  <c r="G5"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200-000001000000}">
      <text>
        <r>
          <rPr>
            <b/>
            <sz val="8"/>
            <color indexed="8"/>
            <rFont val="Tahoma"/>
            <family val="2"/>
          </rPr>
          <t xml:space="preserve">Cuantificacion del riesgo generado por no implementar la mejora
</t>
        </r>
      </text>
    </comment>
    <comment ref="A12" authorId="0" shapeId="0" xr:uid="{00000000-0006-0000-0200-000002000000}">
      <text>
        <r>
          <rPr>
            <b/>
            <sz val="8"/>
            <color indexed="8"/>
            <rFont val="Tahoma"/>
            <family val="2"/>
          </rPr>
          <t xml:space="preserve">Que costo genera no  tener la mejora. Costos de no calidad relacionados.
</t>
        </r>
      </text>
    </comment>
    <comment ref="A17" authorId="0" shapeId="0" xr:uid="{00000000-0006-0000-0200-000003000000}">
      <text>
        <r>
          <rPr>
            <b/>
            <sz val="8"/>
            <color indexed="8"/>
            <rFont val="Tahoma"/>
            <family val="2"/>
          </rPr>
          <t xml:space="preserve">Cantidad de personal beneficiadas por la implementación de la mejora.
</t>
        </r>
      </text>
    </comment>
  </commentList>
</comments>
</file>

<file path=xl/sharedStrings.xml><?xml version="1.0" encoding="utf-8"?>
<sst xmlns="http://schemas.openxmlformats.org/spreadsheetml/2006/main" count="1051" uniqueCount="462">
  <si>
    <t>Página 1 de 1</t>
  </si>
  <si>
    <t>Nro.</t>
  </si>
  <si>
    <t>SECRETARIA DE SALUD DEL TOLIMA</t>
  </si>
  <si>
    <t>DIRECCIÓN DE OFERTA</t>
  </si>
  <si>
    <t>Mensual</t>
  </si>
  <si>
    <t>ACTIVIDADES</t>
  </si>
  <si>
    <t>Capacitación y Entrenamiento</t>
  </si>
  <si>
    <t>Realización Autoevaluación</t>
  </si>
  <si>
    <t>Selección y Priorización Procesos</t>
  </si>
  <si>
    <t>Medición Inicial Desempeño de los Procesos</t>
  </si>
  <si>
    <t>Plan de Mejoramiento de los procesos seleccionados</t>
  </si>
  <si>
    <t>Aprendizaje Institucional</t>
  </si>
  <si>
    <t>HOSPITAL SAN JUAN BAUTISTA E.S.E.</t>
  </si>
  <si>
    <t>Copia Controlada</t>
  </si>
  <si>
    <t>Aprobado por: Gerente</t>
  </si>
  <si>
    <t>MAYO</t>
  </si>
  <si>
    <t>JUNIO</t>
  </si>
  <si>
    <t>JULIO</t>
  </si>
  <si>
    <t>AGOSTO</t>
  </si>
  <si>
    <t>SEPTIEMBRE</t>
  </si>
  <si>
    <t>OCTUBRE</t>
  </si>
  <si>
    <t>DICIEMBRE</t>
  </si>
  <si>
    <t>GRUPO DE ESTANDARES</t>
  </si>
  <si>
    <t>CALIFICACION PROMEDIO</t>
  </si>
  <si>
    <t>RIESGO</t>
  </si>
  <si>
    <t>COSTO</t>
  </si>
  <si>
    <t>VOLUMEN</t>
  </si>
  <si>
    <t>PRIORIZACION</t>
  </si>
  <si>
    <t>CRITERIOS DE PRIORIZACION EMPLEADOS</t>
  </si>
  <si>
    <t>ESCALA DE PRIORIZACION</t>
  </si>
  <si>
    <t>CALIFICACIÓN</t>
  </si>
  <si>
    <t xml:space="preserve">No presenta NINGUN RIESGO  para los pacientes, familiares, trabajadores, entorno  o para el logro de los objetivos de la institucion </t>
  </si>
  <si>
    <t>CONCEPTO</t>
  </si>
  <si>
    <t>SEMAFORIZACIÓN</t>
  </si>
  <si>
    <t>INTERVALO</t>
  </si>
  <si>
    <t>NO PRIORITARIO PARA MEJORAR</t>
  </si>
  <si>
    <t xml:space="preserve">Representa un IMPACTO MODERADO para los pacientes, familiares, trabajadores, entorno   o  para el logro de los objetivos de la institucion </t>
  </si>
  <si>
    <t xml:space="preserve">Representa un ALTO IMPACTO para los pacientes, familiares, trabajadores, entorno   o en el logro de los objetivos de la institucion </t>
  </si>
  <si>
    <t>MEDIANAMENTE PRIORITARIO PARA MEJORAR</t>
  </si>
  <si>
    <t xml:space="preserve">No invertir en la solución generara bajos costos de No Calidad (demandas, quejas, reprocesos, sobecostos, sanciones , etc), para la institución </t>
  </si>
  <si>
    <t>MUY PRIORITARIO PARA MEJORAR</t>
  </si>
  <si>
    <t xml:space="preserve">No invertir en la solución generara medianos costos No Calidad (demandas, quejas, reprocesos, sobecostos, sanciones , etc), para la institución </t>
  </si>
  <si>
    <t xml:space="preserve">No invertir en la solución generara altos costos de  No Calidad (demandas, quejas, reprocesos, sobecostos, sanciones , etc), para la institución </t>
  </si>
  <si>
    <t>Planeación – Conformacion de equipos de mejoramiento</t>
  </si>
  <si>
    <t xml:space="preserve">PRIORIZACION DE ESTANDARES 
 SISTEMA UNICO DE ACREDITACION </t>
  </si>
  <si>
    <t xml:space="preserve"> de 1 a 2 </t>
  </si>
  <si>
    <t xml:space="preserve"> de 4 a 5</t>
  </si>
  <si>
    <t xml:space="preserve"> de 1 a 2</t>
  </si>
  <si>
    <t xml:space="preserve">de 4 a 5 </t>
  </si>
  <si>
    <t xml:space="preserve">de 1 a 2 </t>
  </si>
  <si>
    <t>Ejecucion del mejoramiento no tiene una cobertura amplia en la institucion o en los usuarios internos o externos. IMPACTO LEVE</t>
  </si>
  <si>
    <t>Ejecucion del mejoramiento tendria una cobertura o alcance MEDIO en la institucion o los usuarios internos o externos . IMPACTO MEDIO</t>
  </si>
  <si>
    <t>Ejecucion del mejoramiento tendria una cobertura o alcance amplio en la institucion o los usuarios internos o externos . IMPACTO AMPLIO</t>
  </si>
  <si>
    <t>Mayor a 70</t>
  </si>
  <si>
    <t xml:space="preserve"> Pendientes puede esperar 27 a 60</t>
  </si>
  <si>
    <t xml:space="preserve">Menor  de 27 siguiente vigencia </t>
  </si>
  <si>
    <t>PROCESO</t>
  </si>
  <si>
    <t xml:space="preserve">MODELO DE  ATENCION  INTEGRAL </t>
  </si>
  <si>
    <t xml:space="preserve">DESARROLLO DE TALENTO HUMANO </t>
  </si>
  <si>
    <t>SOSTENIBILIDAD FINANCIERA</t>
  </si>
  <si>
    <t xml:space="preserve">CALIDAD DE LA ATENCION </t>
  </si>
  <si>
    <t>Total</t>
  </si>
  <si>
    <t>NOMENCLATURA DE PRIORIZACIÓN</t>
  </si>
  <si>
    <t>LEVE</t>
  </si>
  <si>
    <t>MODERADO</t>
  </si>
  <si>
    <t>GRAVE</t>
  </si>
  <si>
    <t>TALENTO HUMANO</t>
  </si>
  <si>
    <t xml:space="preserve">GESTION JURIDICA </t>
  </si>
  <si>
    <t>GESTION DEL RIESGO</t>
  </si>
  <si>
    <t>enero</t>
  </si>
  <si>
    <t>febrero</t>
  </si>
  <si>
    <t>marzo</t>
  </si>
  <si>
    <t>octubre</t>
  </si>
  <si>
    <t>noviembre</t>
  </si>
  <si>
    <t>Tiempo de espera en Consulta Médica general</t>
  </si>
  <si>
    <t>Sumatoria total de los dias  calendario transcurridos entre la fecha  en la cual el paciente solicita  cita primera vez o prioritaria para ser atendido e consulta médica general  y la fecha en la cual es asignada la cita</t>
  </si>
  <si>
    <t xml:space="preserve">Nro. total de consultas médicas  generales asignadas en la entidad </t>
  </si>
  <si>
    <t>SERVICIO FARMACEUTICO</t>
  </si>
  <si>
    <t>GESTION RECURSOS FINANCIEROS</t>
  </si>
  <si>
    <t>GESTION SISTEMAS INFORMACION</t>
  </si>
  <si>
    <t>PEC-GC-R3</t>
  </si>
  <si>
    <t>Version: 2</t>
  </si>
  <si>
    <t>Pagina: 1 de 1</t>
  </si>
  <si>
    <t xml:space="preserve">NOMBRE DEL INDICADOR </t>
  </si>
  <si>
    <t xml:space="preserve">TIPO DEL INDICADOR </t>
  </si>
  <si>
    <t>UNIDAD DE MEDICION</t>
  </si>
  <si>
    <t xml:space="preserve">NIVEL DE REFERENCIA </t>
  </si>
  <si>
    <t xml:space="preserve">METAS </t>
  </si>
  <si>
    <t xml:space="preserve">FRECUENCIA </t>
  </si>
  <si>
    <t>Porcentaje</t>
  </si>
  <si>
    <t>MIN</t>
  </si>
  <si>
    <t>SAT</t>
  </si>
  <si>
    <t>SOB</t>
  </si>
  <si>
    <t>Reporte</t>
  </si>
  <si>
    <t>Revisión</t>
  </si>
  <si>
    <t>trimestral</t>
  </si>
  <si>
    <t>RESPONSABLES</t>
  </si>
  <si>
    <t xml:space="preserve">NOMBRE </t>
  </si>
  <si>
    <t>CARGO</t>
  </si>
  <si>
    <t>FECHA</t>
  </si>
  <si>
    <t>FIRMA</t>
  </si>
  <si>
    <t>Responsable de la Construcción.</t>
  </si>
  <si>
    <t xml:space="preserve">Responsable de la Actualización </t>
  </si>
  <si>
    <t>Revisado y Aprobado</t>
  </si>
  <si>
    <t>MESES</t>
  </si>
  <si>
    <t xml:space="preserve">ENERO </t>
  </si>
  <si>
    <t>FEBRERO</t>
  </si>
  <si>
    <t>MARZO</t>
  </si>
  <si>
    <t>ABRIL</t>
  </si>
  <si>
    <t>NOVIEMBRE</t>
  </si>
  <si>
    <t>MES</t>
  </si>
  <si>
    <t>ANALISIS DEL RESULTADO EN EL RERIODO</t>
  </si>
  <si>
    <t>ENERO</t>
  </si>
  <si>
    <t>PROMEDIO</t>
  </si>
  <si>
    <t>I SEMESTRE</t>
  </si>
  <si>
    <t>II SEMESTRE</t>
  </si>
  <si>
    <t>I TRIMESTRE</t>
  </si>
  <si>
    <t>II TRIMESTRE</t>
  </si>
  <si>
    <t>III TRIMESTRE</t>
  </si>
  <si>
    <t>IV TRIMESTRE</t>
  </si>
  <si>
    <t>Elaborado por: Auxliar de Calidad</t>
  </si>
  <si>
    <t>Revisado por: Coordinadora de Calidad</t>
  </si>
  <si>
    <t>Fecha elaboracion:  01/06/2016</t>
  </si>
  <si>
    <t>FORMATO  FICHA TECNICA INDICADORES CONSULTA EXTERNA</t>
  </si>
  <si>
    <t>Accesibilidad / Oportunidad</t>
  </si>
  <si>
    <r>
      <t>CODIGO</t>
    </r>
    <r>
      <rPr>
        <sz val="9"/>
        <rFont val="Arial"/>
        <family val="2"/>
      </rPr>
      <t>:P.3.6</t>
    </r>
  </si>
  <si>
    <t>JUSTIFICACION: La atención por el médico general es la más importante y frecuente puerta de entrada al sistema. La oportunidad en este nivel de atención es directamente proporcional al acceso a los servicios y su resolutividad es vital para la eficiencia del sistema pues orienta y racionaliza la demanda a niveles superiores de complejidad y specialidad. Una respuesta rápida en este nivel contribuye a la detección y tratamiento en etapas iniciales del proceso patológico disminuyendo la incapacidad, secuelas y
riesgos inherentes a él y disminuye la congestión e inadecuada utilización de servicios especializados y de urgencia</t>
  </si>
  <si>
    <t>DEFINICION OPERACIONAL</t>
  </si>
  <si>
    <t xml:space="preserve">FUENTES DE DATOS: </t>
  </si>
  <si>
    <t>Numerador</t>
  </si>
  <si>
    <t xml:space="preserve">
Sumatoria total de los dias  calendario transcurridos entre la fecha  en la cual el paciente solicita  cita primera vez o prioritaria para ser atendido e consulta médica general  y la fecha en la cual es asignada la cita</t>
  </si>
  <si>
    <t>SISTEMA DE INFORMACION  HOSVITAL  - REPORTE  1552  circular 056</t>
  </si>
  <si>
    <t>Denominador</t>
  </si>
  <si>
    <t>Unidad de medición</t>
  </si>
  <si>
    <t>dias</t>
  </si>
  <si>
    <t>Factor</t>
  </si>
  <si>
    <t>decimal</t>
  </si>
  <si>
    <t>Fórmula de cálculo</t>
  </si>
  <si>
    <t xml:space="preserve">
Se divide el numerador entre el denominador y se presenta en una cifra decimal
</t>
  </si>
  <si>
    <t>DIAS</t>
  </si>
  <si>
    <t xml:space="preserve">Trimestral </t>
  </si>
  <si>
    <t xml:space="preserve">Tiempo de espera en Consulta Médica general </t>
  </si>
  <si>
    <r>
      <t>PROCESO</t>
    </r>
    <r>
      <rPr>
        <sz val="9"/>
        <rFont val="Arial"/>
        <family val="2"/>
      </rPr>
      <t>: CONSULTA EXTERNA</t>
    </r>
  </si>
  <si>
    <t>TIEMPO DE ESPERA EN CONSULTA MEDICA ESPECIALIZADA - PEDIATRIA</t>
  </si>
  <si>
    <r>
      <t>CODIGO</t>
    </r>
    <r>
      <rPr>
        <sz val="9"/>
        <rFont val="Arial"/>
        <family val="2"/>
      </rPr>
      <t xml:space="preserve">: </t>
    </r>
  </si>
  <si>
    <t xml:space="preserve">JUSTIFICACION: La oportunidad en la respuesta a la necesidad de la atención de casos de mayor complejidad que requieren de la intervención de especialistas tiene impacto sobre la capacidad resolutiva de los casos por su detección   y   atención   temprana   disminuyendo   los   riesgos   de incapacidad en tiempo y severidad y secuelas y la congestión y mal uso de servicios de urgencias y de menor nivel de complejidad.
El tiempo de respuesta en los prestadores puede resultar  útil  para medir la suficiencia de la red de la EAPB para atender la demanda de servicios que genera su población, orientando decisiones de mejoramiento  y  la  evaluación  de  la  relación  contractual  con  las entidades promotoras de salud.
</t>
  </si>
  <si>
    <t>Sumatoria total de los días calendario transcurridos entre la fecha en la cual el paciente solicita cita primera vez o prioritaria para ser atendido en la Consulta Médica especializada de Pediatría y la fecha en la cual es asignada la cita.</t>
  </si>
  <si>
    <t>Número total de Consulta Médicas especializadas Pediatría asignadas en la entidad</t>
  </si>
  <si>
    <t xml:space="preserve">
Se divide el numerador entre el denominador y se presenta en una Cifra decimal
</t>
  </si>
  <si>
    <t>ESTADISTICA</t>
  </si>
  <si>
    <t>LUDIVIA VAQUIRO OLAYA</t>
  </si>
  <si>
    <t xml:space="preserve"> Tiempo de espera en Consulta Médica especializada - Pediatría </t>
  </si>
  <si>
    <t xml:space="preserve">Oportunidad en la atención en servicios de Imagenología </t>
  </si>
  <si>
    <t>Accesibilidad/Oportunidad</t>
  </si>
  <si>
    <r>
      <t>CODIGO</t>
    </r>
    <r>
      <rPr>
        <sz val="9"/>
        <rFont val="Arial"/>
        <family val="2"/>
      </rPr>
      <t>: I.1.5</t>
    </r>
  </si>
  <si>
    <r>
      <t>JUSTIFICACION</t>
    </r>
    <r>
      <rPr>
        <sz val="9"/>
        <rFont val="Arial"/>
        <family val="2"/>
      </rPr>
      <t xml:space="preserve">:La oportunidad de la atención en el servicio de imagenología  es  es vital  para la seguridad y efectividad de la atención en  salud a los usuarios. Una respuesta rápida en este servicio contribuye a la disminución de la mortalidad,   la incapacidad, secuelas y riesgos inherentes al proceso patológico que origina la demanda de atención.
El tiempo de respuesta del prestador en la provisión de servicios de imagenología es útil para medir la suficiencia institucional para atender la demanda de servicios que recibe, orientando decisiones de mejoramiento,  puede servir  para la evaluación contractual  entre las entidades promotoras de salud y los prestadores
Su monitorización puede proveer al usuario de información relevante para su decisión de acudir a una determinada IPS y escoger  proveedor de servicios de salud dentro de la red de su asegurador y para la auditoría para el mejoramiento de la calidad de la atención en salud puede representar además un trazador indirecto de la capacidad resolutiva de los procesos de atención  y de la suficiencia de la oferta por parte del prestador.
La monitorización por parte de  las instituciones de este indicador debe incentivar las acciones de mejoramiento que incrementen la posibilidad d el usuario de obtener los servicios que requiere, sin que se presenten retrasos que pongan en riesgo su vida o su salud, reducir las fallas relacionadas con la organización de la oferta de servicios en relación con la demanda, y con el nivel de coordinación institucional para gestionar el acceso a los servicios.
</t>
    </r>
  </si>
  <si>
    <t>Sumatoria  del  número  de  días  transcurridos  entre  la  solicitud  delservicio  de  imagenología  y  el  momento  en  el  cual  es  prestado  el servicio</t>
  </si>
  <si>
    <t xml:space="preserve"> Regristo diario de asigncion citas para imagenologia incluye (rayos x, ecografias, tomografia y mamografias)</t>
  </si>
  <si>
    <t>Total de atenciones en servicios de imagenología</t>
  </si>
  <si>
    <t>mensual</t>
  </si>
  <si>
    <t>Sumatoria  del  número  de  días  transcurridos  entre  la  solicitud  delservicio  de ecografia  y  el  momento  en  el  cual  es  prestado  el servicio</t>
  </si>
  <si>
    <t>Total de atenciones en servicios deecografia</t>
  </si>
  <si>
    <t>Oportunidad en la atención en servicios deecografia</t>
  </si>
  <si>
    <t>TIEMPO DE ESPERA EN CONSULTA MEDICA ESPECIALIZADA EN CONSULTA MEDICA GINECOLOGIA (días)</t>
  </si>
  <si>
    <r>
      <t>CODIGO</t>
    </r>
    <r>
      <rPr>
        <sz val="9"/>
        <rFont val="Arial"/>
        <family val="2"/>
      </rPr>
      <t>:  P. 3 .3</t>
    </r>
  </si>
  <si>
    <r>
      <t>JUSTIFICACION:</t>
    </r>
    <r>
      <rPr>
        <sz val="9"/>
        <rFont val="Arial"/>
        <family val="2"/>
      </rPr>
      <t xml:space="preserve"> La oportunidad en la respuesta a la necesidad de la atención de casos de mayor complejidad que requieren de la intervención de especialistas tiene impacto sobre la capacidad resolutiva de los casos por su detección   y   atención   temprana   disminuyendo   los   riesgos   de incapacidad en tiempo y severidad y secuelas y la congestión y mal uso de servicios de urgencias y de menor nivel de complejidad.
El tiempo de respuesta en los prestadores puede resultar  útil  para medir la suficiencia de la red de la EAPB para atender la demanda de servicios que genera su población, orientando decisiones de mejoramiento  y  la  evaluación  de  la  relación  contractual  con  las entidades promotoras de salud.
</t>
    </r>
  </si>
  <si>
    <t>Sumatoria total de los días calendario transcurridos entre la fecha en la cual el paciente solicita cita primera vez para ser atendido en la Consulta Médica especializada Ginecologia y la fecha para la cual es asignada la cita.</t>
  </si>
  <si>
    <t>ISTEMA DE INFORMACION  HOSVITAL  - REPORTE  1552  circular 056</t>
  </si>
  <si>
    <t>Número total de Consultas Médicas especializadas Ginecología asignadas en la entidad</t>
  </si>
  <si>
    <t xml:space="preserve"> Tiempo de espera en Consulta Médica especializada Ginecología (días)</t>
  </si>
  <si>
    <t>Tiempo de espera en Consulta médica especializada - Medicina Interna</t>
  </si>
  <si>
    <r>
      <t>CODIGO</t>
    </r>
    <r>
      <rPr>
        <sz val="9"/>
        <rFont val="Arial"/>
        <family val="2"/>
      </rPr>
      <t>:P.3.3</t>
    </r>
  </si>
  <si>
    <r>
      <t xml:space="preserve">JUSTIFICACION: </t>
    </r>
    <r>
      <rPr>
        <sz val="9"/>
        <rFont val="Arial"/>
        <family val="2"/>
      </rPr>
      <t>La oportunidad en la respuesta a la necesidad de la atención de casos de mayor complejidad que requieren de la intervención de especialistas tiene impacto sobre la capacidad resolutiva de los casos por su detección   y   atención   temprana   disminuyendo   los   riesgos   de incapacidad en tiempo y severidad y secuelas y la congestión y mal uso de servicios de urgencias y de menor nivel de complejidad.
El tiempo de respuesta en los prestadores puede resultar  útil  para medir la suficiencia de la red de la EAPB para atender la demanda de servicios que genera su población, orientando decisiones de mejoramiento  y  la  evaluación  de  la  relación  contractual  con  las entidades promotoras de salud.</t>
    </r>
    <r>
      <rPr>
        <b/>
        <sz val="9"/>
        <rFont val="Arial"/>
        <family val="2"/>
      </rPr>
      <t xml:space="preserve">
</t>
    </r>
  </si>
  <si>
    <t>Sumatoria total de los días calendario transcurridos entre la fecha en la cual el paciente solicita cita primera vez o prioritaria para ser atendido en la consulta de medicina especializada - medicina interna y la fecha para la cual es asignada la cita.</t>
  </si>
  <si>
    <t>Número total de consultas medicas especializadas - medicina interna asignadas en la entidad.</t>
  </si>
  <si>
    <t xml:space="preserve">Oportunidad en la atención en consulta de Odontología General </t>
  </si>
  <si>
    <r>
      <t>CODIGO</t>
    </r>
    <r>
      <rPr>
        <sz val="9"/>
        <rFont val="Arial"/>
        <family val="2"/>
      </rPr>
      <t>:  I.1.6</t>
    </r>
  </si>
  <si>
    <r>
      <t>JUSTIFICACION:</t>
    </r>
    <r>
      <rPr>
        <sz val="9"/>
        <rFont val="Arial"/>
        <family val="2"/>
      </rPr>
      <t xml:space="preserve">La oportunidad en este nivel de atención es directamente proporcional al acceso a los servicios y su resolutividad es vital para la eficiencia del sistema pues orienta y racionaliza la demanda y contiene costos. Una respuesta rápida en este nivel contribuye a la detección y tratamiento en etapas iniciales del proceso patológico disminuyendo la incapacidad, secuelas y riesgos inherentes a él y disminuye la congestión e inadecuada utilización de servicios especializados y de urgencias.
El tiempo de respuesta en los prestadores en los servicios de odontología es útil para medir la suficiencia institucional para atender la demanda de servicios que recibe, orientando decisiones de mejoramiento,  puede servir  para la evaluación contractual  entre las entidades promotoras de salud y los prestadores
Su monitorización puede proveer al usuario de información relevante para su decisión de acudir a un determinado proveedor de servicios de salud y  para la auditoría para el mejoramiento de la calidad de la atención en salud puede representar además un trazador indirecto de la capacidad resolutiva de los procesos de atención  y de la suficeincia de la oferta en el primer nivel.
La monitorización por parte de  las instituciones de este indicador debe incentivar las acciones de mejoramiento que incrementen la posibilidad d el usuario de obtener los servicios que requiere, sin que se presenten retrasos que pongan en riesgo su vida o su salud, reducir las fallas relacionadas con la organización de la oferta de servicios en relación con la demanda, y con el nivel de coordinación institucional para gestionar el acceso a los servicios.
</t>
    </r>
  </si>
  <si>
    <t>Sumatoria total  de los días calendario transcurridos entre la fecha en la cual el paciente solicita cita para ser atendido en la   consulta de odontología general y la fecha para la cual es asignada la cita</t>
  </si>
  <si>
    <t xml:space="preserve">SISTEMA DE INFORMACION  HOSVITAL  - REPORTE  1552  circular 056 </t>
  </si>
  <si>
    <t>Número total de consultas odontológicas generales asignadas en la institucion</t>
  </si>
  <si>
    <t>FORMATO  FICHA TECNICA INDICADORES ATENCION AL USUARIO</t>
  </si>
  <si>
    <r>
      <t>PROCESO</t>
    </r>
    <r>
      <rPr>
        <sz val="9"/>
        <rFont val="Arial"/>
        <family val="2"/>
      </rPr>
      <t xml:space="preserve">: </t>
    </r>
    <r>
      <rPr>
        <b/>
        <sz val="9"/>
        <rFont val="Arial"/>
        <family val="2"/>
      </rPr>
      <t>GESTION MEDICA ASISTENCIAL /ATENCION AL USUARIO</t>
    </r>
  </si>
  <si>
    <t>PROPORCION DE USUARIOS QUE VOLVERIAN A UTILIZAR LOS SERVICIOS POR LA IPS</t>
  </si>
  <si>
    <t>Experiencia de la atención</t>
  </si>
  <si>
    <t>CODIGO: E.3.2</t>
  </si>
  <si>
    <r>
      <t>JUSTIFICACION</t>
    </r>
    <r>
      <rPr>
        <sz val="9"/>
        <rFont val="Arial"/>
        <family val="2"/>
      </rPr>
      <t xml:space="preserve">:La percepción de satisfacción de los usuarios es uno de los factores con  mayor  incidencia  sobre  la  toma  de  decisiones al  momento  de seleccionar instituciones prestadoras de servicios de salud
La  monitorización  de  este  indicador  permitirá identificar  el  nivel  de satisfacción de los usuarios con los servicios y trato recibido por parte de las Instituciones Prestadoras de Servicios de Salud.
</t>
    </r>
  </si>
  <si>
    <t xml:space="preserve">FUENTES DE DATOS:  </t>
  </si>
  <si>
    <t>Número TOTAL de usuarios que con evaluación de satisfacción  volverian a utilizar los servicios por la IPS</t>
  </si>
  <si>
    <t>Encuesta de satisfaccion usuarios . Encuesta aplicada en los servicios de Consulta Externa, Urgencias, Hospitalizacion, Rayos X, Optometria; Odontologia, Farmacia y Laboratorio. Se aplican 50 encuestas por cada uno de los servicios. Se realiza informe mensual, trimestral y semestral de la encuesta de satisfacion. Se evidencia que este indicador se comienza a evaluar en la encuesta a partir del mes de Agosto.</t>
  </si>
  <si>
    <t>Número usuarios que  volverian a utilizar los servicios por la IPS</t>
  </si>
  <si>
    <t>Relación porcentual</t>
  </si>
  <si>
    <t>Divide numerador entre el denominador y multiplica por 100</t>
  </si>
  <si>
    <t>Número total de usuarios con evaluación de satisfacción del usuario</t>
  </si>
  <si>
    <t>PROPORCION DE USUARIOS VOLVERIAN A UTILIZAR LOS SERVICIOS POR LA IPS.</t>
  </si>
  <si>
    <t>ANALISIS DEL RESULTADO EN EL PERIODO</t>
  </si>
  <si>
    <t>Definición Calidad Esperada de procesos</t>
  </si>
  <si>
    <t>Ejecución y Seguimiento de las oportunidades de menoraq ge4neradas por la autoevaqluacion</t>
  </si>
  <si>
    <t xml:space="preserve">abril </t>
  </si>
  <si>
    <t xml:space="preserve">mayo </t>
  </si>
  <si>
    <t xml:space="preserve">junio </t>
  </si>
  <si>
    <t xml:space="preserve">julio </t>
  </si>
  <si>
    <t xml:space="preserve">agosto </t>
  </si>
  <si>
    <t xml:space="preserve">septiembre </t>
  </si>
  <si>
    <t xml:space="preserve">diciembre </t>
  </si>
  <si>
    <t>No. Aud.</t>
  </si>
  <si>
    <t>Proceso</t>
  </si>
  <si>
    <t xml:space="preserve">Procedimiento a auditar </t>
  </si>
  <si>
    <t>Auditores</t>
  </si>
  <si>
    <t>Ene</t>
  </si>
  <si>
    <t>Feb</t>
  </si>
  <si>
    <t>Mar</t>
  </si>
  <si>
    <t>Abr</t>
  </si>
  <si>
    <t>May</t>
  </si>
  <si>
    <t>Jun</t>
  </si>
  <si>
    <t>Jul</t>
  </si>
  <si>
    <t>Ago</t>
  </si>
  <si>
    <t>Sep</t>
  </si>
  <si>
    <t>Oct</t>
  </si>
  <si>
    <t>Nov</t>
  </si>
  <si>
    <t>Dic</t>
  </si>
  <si>
    <t>Gestión Recursos Físicos</t>
  </si>
  <si>
    <t xml:space="preserve">ATENCION POR CIRUGIA </t>
  </si>
  <si>
    <t>Gestión Medica y Asistencial</t>
  </si>
  <si>
    <t>SERVICIO:</t>
  </si>
  <si>
    <t>MIPG-CALIDAD</t>
  </si>
  <si>
    <r>
      <t>AÑO</t>
    </r>
    <r>
      <rPr>
        <sz val="8"/>
        <color theme="1"/>
        <rFont val="Arial"/>
        <family val="2"/>
      </rPr>
      <t>:</t>
    </r>
  </si>
  <si>
    <r>
      <t xml:space="preserve">Objetivo: </t>
    </r>
    <r>
      <rPr>
        <sz val="8"/>
        <color theme="1"/>
        <rFont val="Arial"/>
        <family val="2"/>
      </rPr>
      <t>Verificar el  cumplimiento de los estándares priorizados  de  acreditación según resolución 123 de 2012</t>
    </r>
    <r>
      <rPr>
        <b/>
        <sz val="8"/>
        <color theme="1"/>
        <rFont val="Arial"/>
        <family val="2"/>
      </rPr>
      <t xml:space="preserve">    Alcance: Aplica a</t>
    </r>
    <r>
      <rPr>
        <sz val="8"/>
        <color theme="1"/>
        <rFont val="Arial"/>
        <family val="2"/>
      </rPr>
      <t xml:space="preserve"> los estándares de gerencia de la información, estándares de gerencia del talento humano, estándares de direccionamiento, estándares de gerencia, estándares de gestión de la tecnología, estándares del proceso de atención al cliente asistencial y estándares de ambiente físico.</t>
    </r>
  </si>
  <si>
    <t>Autoevaluación Estándares de Acreditación</t>
  </si>
  <si>
    <t>Estándares asistenciales</t>
  </si>
  <si>
    <t>Equipo de Autoevaluación</t>
  </si>
  <si>
    <t>x</t>
  </si>
  <si>
    <t>Atención al cliente asistencial</t>
  </si>
  <si>
    <t>Ambiente físico</t>
  </si>
  <si>
    <t>Direccionamiento Estratégico</t>
  </si>
  <si>
    <t>Direccionamiento</t>
  </si>
  <si>
    <t>Gerencia</t>
  </si>
  <si>
    <t>Estándares de acreditación</t>
  </si>
  <si>
    <t>Auditoria de Seguimiento</t>
  </si>
  <si>
    <t>AUDITOR LIDER</t>
  </si>
  <si>
    <t>FECHA DE LABORACIÓN</t>
  </si>
  <si>
    <t>PROCESO: CONSULTA EXTERNA</t>
  </si>
  <si>
    <t>TIEMPO DE ESPERA EN CONSULTA MEDICA ESPECIALIZADA EN CONSULTA MEDICA OBSTETRICIA (días)</t>
  </si>
  <si>
    <t>CRONOGRAMA PARA EL DESARROLLO DEL PAMEC  2019</t>
  </si>
  <si>
    <t xml:space="preserve">PROMOCION Y PREVENCION </t>
  </si>
  <si>
    <t>1.2 ESTÁNDARES ASISTENCIALES</t>
  </si>
  <si>
    <t>ESTANDAR/ FAMILIA DE ESTANDAR</t>
  </si>
  <si>
    <t xml:space="preserve">ACCIONES </t>
  </si>
  <si>
    <t xml:space="preserve">SEGUIMINETO 1 SEPTIEMBRE 19 </t>
  </si>
  <si>
    <t>SEGUIMIENTO 2 OCTUBRE 30</t>
  </si>
  <si>
    <t xml:space="preserve">SEGUIMIENTO TRES DICIEMBRE 12 </t>
  </si>
  <si>
    <t>OPORTUNIDADES DE MEJORA</t>
  </si>
  <si>
    <t>DERECHOS  DE  LOS  PACIENTES
(del 1 al 4)</t>
  </si>
  <si>
    <t>Estándar 1. Código: (AsDP1) La organización cuenta con una declaración de los derechos y deberes de los pacientes incorporada en el plan de direccionamiento estratégico de la organización, que aplica al proceso de atención al cliente. El personal ha sido entrenado en el contenido de la declaración de los pacientes y cuenta con herramientas para evaluar que estos comprenden y siguen sus directrices. Los pacientes que van a ser atendidos conocen y comprenden el contenido de la declaración de sus derechos y deberes.
Criterios:
• Los derechos de los pacientes les son informados y, si las condiciones de los pacientes no permiten la comprensión de su contenido (infantes, limitaciones mentales, etc.), la organización debe garantizar que estos sean informados y entendidos por un acompañante con capacidad de comprensión (incluye versión en idiomas extranjeros o dialectos que utilice el usuario cuando aplique).
• La organización garantiza que el proceso de atención a los pacientes se provee atendiendo al respeto que merece la condición de paciente e independiente de sexo, edad, valores, creencias, religión, grupo étnico, preferencias sexuales o condición médica.
• La organización garantiza estrategias que permitan la participación activa del paciente y familia en el proceso de atención.
• El comité de ética hospitalaria tiene entre sus funciones la promoción, la divulgación y la apropiación de los deberes y los derechos y estudia casos en que los mismos son vulnerados.
• La participación de los usuarios en investigaciones debe contar con su aceptación escrita y explícita. Previamente a esta aceptación, se le informará verbalmente y por escrito al usuario de dicha solicitud, explicándole los alcances y riesgos de su participación.
• Toda investigación amerita la reunión de un comité de ética de la investigación; debe garantizarse que este se reunió y dio su aprobación formalmente mediante acta.
• La negativa por parte del usuario no puede ser barrera para una atención médica acorde con su patología.
• La organización respeta la voluntad y autonomía del usuario.</t>
  </si>
  <si>
    <t>3. realizar talleres de socialización interactivos de derechos y deberes en servicios de salud.</t>
  </si>
  <si>
    <t xml:space="preserve">Realizar gestion de  consecucion de las ayudas audiovisuales ( televisor, red informativa , folletos), realizacion  de videos informativos en los cuales se haga articipacion activa de los usuario teniendo encuenta el estado sociocultural y nivel de discapacidad de la poblacion que usualmente se atiende. elaborar folletos claros, de facil entendimiento para el usuario  y validar con ellos  su comprension. estandarizar las carteleras. socializar con los funcionarios la encuenta al usuario y validar su aplicabilidad para asi realizar modificaciones. socializar con las eps la encuenta de derechos  y deberes de los usuarios para que informen a sus afiliados y nos retroalimenten para realizar ajustas  y estandarizar..formacion de lideres de usuarios para difusion de D Y D. </t>
  </si>
  <si>
    <t>Estándar 4. Código: (AsDP4) La organización asegura  que para  todos los usuarios que atiende,  independientemente de la modalidad de venta o contratación de los servicios, se cumplen de igual manera los estándares de acreditación que apliquen a los servicios prestados.Criterios:
• Si la organización presta  servicios mediante la venta de servicios parciales como hotelería, salas  de cirugía u  otros,  cuenta con mecanismos para asegurar que la atención extrainstitucional ambulatoria o intrainstitucional prestada por terceros se presta cumpliendo con los estándares  de acreditación en relación con el servicio o servicios prestados.
• Si la organización tiene responsabilidades en la atención de grupos poblacionales o contrata servicios con terceros, cuenta con mecanismos para asegurar que el ciclo de atención del usuario del cual es responsable se realiza cumpliendo con los estándares  de acreditación</t>
  </si>
  <si>
    <t>2.      entrenar al personal en buen trato del paciente independiente del tipo de contratación.</t>
  </si>
  <si>
    <t>realizar capacitacion al cliente interso sobre humanizacion de los servicios de salud, sin tener diferencia entre genero, sexo, creencia religiosa, y tipo de contratacion.</t>
  </si>
  <si>
    <t>3.      ajustar encuesta de satisfacción a los usuarios.</t>
  </si>
  <si>
    <t>se realiza verrificacion de satisfaccion global para ajustar la encuesta vigente</t>
  </si>
  <si>
    <t>SEGURIDAD  DEL  PACIENTE
(del 5 al 7)</t>
  </si>
  <si>
    <t>Estándar 5. Código: (AsSP1) La organización tiene formulada implementada y evaluada la política de Seguridad de pacientes y garantiza su despliegue en toda la organización mediante:
Criterios:
• Una estructura funcional para la seguridad del paciente.
• La implementación de estrategias para el fortalecimiento de la cultura justa de la seguridad que incentiva el reporte voluntario de eventos, la identificación de riesgos asistenciales y la definición de barreras de seguridad orientadas a su mitigación.
• Monitorización de eventos adversos.
• Evidencias de tendencias hacia la mejora y el desempeño superior.</t>
  </si>
  <si>
    <t>1. continuar el fortalecimiento de  cultura justa para fomentar el autoreporte de evento adverso</t>
  </si>
  <si>
    <t>medicion mediante la encuesta de clima de seguridad y realizar la respectiva socializacion.</t>
  </si>
  <si>
    <t>2. continuar con el cumplimiento de los comites de seguridad del paciente mensualmente.</t>
  </si>
  <si>
    <t xml:space="preserve">presentar indicadores de reportes en comité mensualmente </t>
  </si>
  <si>
    <t xml:space="preserve">3. continuar con la socializacion de la politica de seguridad del paciente en toda la institucion. </t>
  </si>
  <si>
    <t xml:space="preserve">realizar capacitacion al cliente interno sobre seguridad del paciente </t>
  </si>
  <si>
    <t xml:space="preserve">4.revision de la resolucion y modificacion por alta gerencia </t>
  </si>
  <si>
    <t xml:space="preserve">Actualizacion de la resolucion de seguridad del paciente </t>
  </si>
  <si>
    <t>Estándar 6. Código: (AsSP2) La política de seguridad de pacientes se despliega en la generación y la medición de la cultura de seguridad (que incluye la medición del clima de seguridad), la implementación de un programa de Seguridad (que defina las herramientas) y la conformación del comité de seguridad de pacientes.
Criterios:
• La estandarización de un sistema de búsqueda de factores de riesgos, fallas y eventos adversos.
• La investigación, el análisis, la gestión y la toma de decisiones que evite los eventos adversos prevenibles y, en caso de presentarse, mitigar sus consecuencias.
• La organización identifica si la actual atención es consecuencia de un evento adverso, independientemente de donde se haya prestado la atención precedente.</t>
  </si>
  <si>
    <t>Continuar el fortalecimiento de una cultura justa para fomentar el autoreporte de eventos adversos</t>
  </si>
  <si>
    <t>Continuar realizando sensibiliacion en temas de reporte de eventos</t>
  </si>
  <si>
    <t>Continuar con la socializarcion de la política de seguridad de paciente.</t>
  </si>
  <si>
    <t xml:space="preserve">Realizar resocializacion como minimo al 90% del personal de la institucion </t>
  </si>
  <si>
    <t>Revision de fallas latentes de la institucion reportadas, para realizar  evaluacion del proceso y mejorar.</t>
  </si>
  <si>
    <t xml:space="preserve">Incentivar  el reporte por medio de actividades ludicas </t>
  </si>
  <si>
    <t>Estándar 7. Código: (AsSP3) La organización implementa la totalidad de las recomendaciones que le sean aplicables de la Guía técnica de buenas prácticas en seguridad del paciente en la atención en salud: procesos institucionales seguros, procesos asistenciales seguros, prácticas que mejoren la actuación de los profesionales, e involucrar los pacientes y sus allegados en su seguridad.</t>
  </si>
  <si>
    <t>3. definir contenido para involucrar a los familiares y al paciente en el programa de seguridad de paciente</t>
  </si>
  <si>
    <t xml:space="preserve">4. Planificación  y ejecución de las estrategias: sesiones breves y rondas de seguridad que permitan fortalecer los conocimientos y las competencias de los profesionales  frente a la seguridad del paciente </t>
  </si>
  <si>
    <t>ACCESO
(del 8 al 15)</t>
  </si>
  <si>
    <t>Estándar 8. Código: (AsSP4) La organización tiene definido, implementado y en operación el plan de prevención y control de infecciones.
Criterios:
• El plan de prevención y control de infecciones está incorporado en el plan de direccionamiento estratégico de la organización.
• El plan de prevención y control de infecciones cuenta con metas precisas que son medidas en el tiempo.
• Implementación de protocolos para la higiene de manos basados en la evidencia.
• Capacitación inicial y refuerzo periódico en los protocolos de higiene de manos a todo el personal de la institución y personal en formación.
• Evaluaciones periódicas del cumplimiento de los protocolos de higiene de manos, mediante observación directa.
• Información de los resultados alcanzados en la evaluación del cumplimiento del protocolo a todo el personal implicado.
• Utilización de los resultados para implementar mejoras en el proceso, cuando sea necesario.
• Están identificadas las responsabilidades para la prevención de infecciones.
• El personal de la organización recibe inducción, reinducción y entrenamiento en la prevención y el control de infecciones.</t>
  </si>
  <si>
    <t xml:space="preserve">2. Analisis de listas de chequeo e implementacion de plan de mejora. </t>
  </si>
  <si>
    <t>3. Mejorar la entrega de recursos  a los servicios (toallas y jabon) para mejorar adehrencia al proceso de lavado de manos)</t>
  </si>
  <si>
    <t>Estándar 11. Código: (AsAC3) Está estandarizado el ciclo de atención del usuario desde que llega a la organización hasta su  egreso, en sus diferentes momentos de contacto administrativo y asistencial; es conocido por Todo el personal asistencial y administrativo de la organización; se verifica el conocimiento y se implementan acciones frente a las desviaciones.</t>
  </si>
  <si>
    <t>2. una vez elaborados y actualizado los procesos socializar y evaluar el cumplimiento</t>
  </si>
  <si>
    <t>2.ajustar el proceso de induccion y entrenamiento para el personal nuevo , terceros ,y reinduccion .</t>
  </si>
  <si>
    <t>Estándar 13. Código: (AsAC5) La organización programa la atención de acuerdo con los tiempos de los profesionales y, para respetar el tiempo de los usuarios, realiza la programación teniendo en cuenta el tiempo que se requiera para la realización de cada uno de los procesos de atención; esto lo hace teniendo en cuenta la capacidad instalada, el análisis de demanda por servicios y los procesos de atención; esta programación se evalúa periódicamente para verificar su cumplimiento en el marco de criterios de calidad. Se toman correctivos frente a las desviaciones encontradas.</t>
  </si>
  <si>
    <t>2. - elaborar una tablas de tiempos, teniendo encuenta las consideraciones que puedan afectar  el ordenamiento de la agenda.</t>
  </si>
  <si>
    <t xml:space="preserve">1 entregar cuadro de turno de manera oportuna para la creación de las agendas. </t>
  </si>
  <si>
    <t>disponibilidad de medicos para responder a la demanda de pyp</t>
  </si>
  <si>
    <t>Estándar 14. Código: (AsAC6) La organización define los indicadores y estándares de oportunidad para los servicios ambulatorios y de respuesta hospitalaria con los que cuenta y se encuentran dentro de o supera los umbrales definidos en el Sistema de Información para la Calidad.
Criterios:
En caso de no atención a los usuarios, por cualquier motivo, la organización cuenta con un sistema de investigación, análisis e información sobre las causas de desatención.
La organización tiene definidos los siguientes indicadores y estándares para el acceso:
• Oportunidad para los determinados servicios ambulatorios con los que cuenta.
• Tiempos de espera en los diferentes momentos del acceso a los servicios administrativos y asistenciales, incluida la toma de muestras de laboratorio y la realización de exámenes de apoyo (laboratorio e imagenología).
• Tiempos para la realización de interconsultas.
• Listas de espera para las patologías que lo ameritan.
• Demanda insatisfecha.
• Se toman correctivos frente a las desviaciones encontradas.</t>
  </si>
  <si>
    <t>1. actualizar manual de atencion al usuario</t>
  </si>
  <si>
    <t>actualizar, socializar e implementar manual de atencion del usuario</t>
  </si>
  <si>
    <t xml:space="preserve">2. - análisis de indicadores con planes de mejora </t>
  </si>
  <si>
    <t>utilizar los indicadores y reportes generados para su respectivo analisis y acciones de mejoramiento.</t>
  </si>
  <si>
    <t>Estándar 16. Código: (AsAC8) Se tiene estandarizada la asignación de citas y autorización de las mismas a los usuarios que requieran de sus servicios.
Criterios:
• El sistema de asignación de citas podrá estar basado en diversas modalidades conocidas en el sistema de salud (call centers, servicios telefónicos o presenciales propios en la respectiva sede, internet, etc.). La organización realiza mediciones para la mejora de la efectividad de estos medios.
• El sistema cuenta con las bases de datos actualizadas de los usuarios con derecho a recibir servicios en la (las) entidad(es) prestadora(s), cuando aplique.
• Quien asigna la cita conoce la información de: disponibilidad de servicios, horarios de atención, profesionales, especialidades y localización geográfica de los prestadores en los cuales los solicitantes tienen derecho de atención.
• Al momento de asignar la cita al usuario, se le informa fecha, hora, dirección y profesional asignado, así como la forma para cancelarla. Se deja constancia de esta información en el sitio donde se asigna la cita.
• La organización tiene implementada una estrategia para disminuir el riesgo de inasistencia.
• La organización garantiza que se entrega con anterioridad a la atención al usuario la información requerida para su atención.
• La organización tiene estandarizado el flujo de información que indique el procedimiento a seguir a los usuarios con solicitud de exámenes de laboratorio clínico e imágenes diagnósticas o de aquellos servicios que no requieran cita previa para su realización.</t>
  </si>
  <si>
    <t>1. optimizar el proceso de la asignacion de citas</t>
  </si>
  <si>
    <t>1. incluir en el modulo de asignacion de citas quien la solciita</t>
  </si>
  <si>
    <t>2. verificar en base de datos usuarios al realizar la asignacion de citas</t>
  </si>
  <si>
    <t>3. definir el horario de atencion de los profesionales</t>
  </si>
  <si>
    <t>4. crear un proceso mediante el cual se le informe al usuario sobre la cancelacion de citas</t>
  </si>
  <si>
    <t>Referencia y contrarreferencia ( 52 AL 57)</t>
  </si>
  <si>
    <t>Estándar 53. Código: (AsREF1) En caso de que sea necesario referir a los usuarios entre servicios o entre instituciones, se deberán garantizar los siguientes procesos:
1. La organización cuenta con guías y criterios explícitos de qué tipo de casos se remiten, cuándo se remiten, por qué se remiten y a dónde se remiten, entre otros.
2. La organización garantiza que todas las remisiones cuentan con la información clínica relevante del paciente.
3. Brinda información clara y completa al usuario y su familia sobre el proceso de remisión y los procedimientos administrativos a seguir para obtener el servicio donde se refiere al usuario.
4. La organización garantiza que los profesionales que remiten a sus usuarios cuenten con retroalimentación del resultado de la atención y que dicha información quede incorporada en
los registros médicos del paciente.
5. Se evalúa la pertinencia clínica y la eficiencia de los trámites administrativos de las remisiones. Se toman correctivos de las desviaciones encontradas</t>
  </si>
  <si>
    <t>revision y actualizacion de documentacion</t>
  </si>
  <si>
    <t>actualizacion de documentacion a  los criterios de habillitacion</t>
  </si>
  <si>
    <t>socializacion de protocolo y manuales</t>
  </si>
  <si>
    <t>Estándar 54. Código: (AsREF2) Para remisiones a servicios específicos, según aplique, se tendrán en cuenta los siguientes criterios adicionales:
Criterios:
REMISIÓN AL LABORATORIO O IMÁGENES DIAGNÓSTICAS
• Se cuenta con una serie de reglas que condicionan cómo y qué información es necesaria para solicitar los exámenes de diagnóstico, así como quién cuenta con privilegios para solicitar dichos exámenes.
• Se instruye, si la condición lo amerita, al paciente sobre la preparación para la toma de los exámenes. Esta indicación no sustituye la que debe brindársele por parte del proceso de asignación de citas.
• Se informa al usuario la disponibilidad para la toma oportuna de exámenes y los procedimientos para solicitar la cita.
• La organización debe definir previamente si los resultados se le entregan al usuario y/o al profesional que solicitó el examen directamente. En cualquiera de los dos casos se le debe informar al interesado cuándo se tendrán los resultados de los exámenes y cuál es el mecanismo para su recolección o entrega.
• Una vez obtenidos los resultados de los exámenes se debe garantizar que:
• Siempre debe quedar constancia en la historia clínica del paciente de los resultados y las conductas seguidas por el profesional tratante.
• Se provee información a los usuarios y familiares sobre los resultados de los exámenes o procedimientos diagnósticos. Se presta especial atención sobre la información brindada a los familiares cuando se trate de pacientes menores de edad o discapacitados mentales.
• La organización podrá definir, teniendo en cuenta situaciones específicas, si la entrega y si la retroalimentación sobre los resultados de los exámenes amerita la presencia física del paciente en una cita de control.
• Deberá contarse con algún mecanismo posterior de seguimiento sobre el entendimiento de la información dada por el profesional al usuario.
• La organización cuenta con mecanismos de comunicación con los prestadores de servicios de laboratorio o imágenes, cuando los resultados no están acompañados de una lectura o están en letra ilegible, sin firma o sello, sin código del responsable y sin fecha de resultados. Igualmente, se debe garantizar que entre los dos servicios exista un mecanismo de asesoría y consejería en la interpretación de los resultados.
• Se aplican los mecanismos de alarma para resultados críticos y se desarrollan medidas para la notificación urgente y confidencial al profesional tratante, a la institución y a los responsables de los programas específicos, si aplica. REMISIÓN A URGENCIAS
• Previo al traslado, se debe garantizar que la organización a donde se remite cuenta con la disponibilidad del servicio.
• En el proceso de traslado se debe tener una información mínima que incluye: quién transporta, cómo se transporta, por qué se transporta, dónde se transporta y quién recibe en la organización a donde se remite. El presente criterio no reemplaza aquel que solicita que en todos los casos se acompañe al paciente con una información clínica relevante.
• Se evalúa la pertinencia de las remisiones y se toman correctivos de las desviaciones encontradas.
REMISIÓN A SERVICIOS DE PROVISIÓN DE MEDICAMENTOS
• Orienta al usuario sobre dónde y en qué horarios se suministran los medicamentos.
• La organización cuenta con mecanismos para verificar la completitud y oportunidad de entrega de medicamentos a los usuarios. Lo anterior no implica que la organización que remite es la responsable directa de la entrega de medicamentos, solo verifica los criterios de calidad mencionados.
REMISIÓN A SERVICIO AMBULATORIO DE DIFERENTE COMPLEJIDAD
• Los profesionales explican al usuario la pertinencia de por qué es necesario contar con una opinión especializada en su proceso de atención y tratamiento.
• Se provee información sobre cómo solicitar la cita y los trámites administrativos que debe realizar.
• Existen acciones coordinadas entre los servicios e instituciones para establecer parámetros de oportunidad.
REMISIÓN A HOSPITALIZACIÓN
• Si el paciente es remitido directamente a una hospitalización, se debe garantizar la coordinación de este proceso desde el centro asistencial.
• Se cuenta con registros de quién coordina el trámite, quién lo va a recibir, dónde se va a recibir y la disponibilidad de una cama hospitalaria, así como de la evidencia del cumplimiento de las condiciones necesarias para la continuidad de la atención.
• La organización se asegura de que el usuario fue atendido por la organización a la cual fue remitido.
REMISIÓN A PROGRAMAS DE PROMOCIÓN Y PREVENCIÓN
• La organización debe contar con procesos y criterios explícitos, conocidos por el personal de la organización, soportados preferiblemente en los sistemas de información (sistemas de alarmas, recordatorios, etc.), para remitir los pacientes a programas especiales de promoción y prevención. El profesional remitente debe conocer si se le hizo o no la atención.
INFORMACIÓN AL MEDICO O LA ORGANIZACIÓN REMITENTE
• Cuando la organización es la receptora de un paciente referido, el médico o la organización que remitió al paciente es informada acerca de la atención del usuario referido.
• La orden de remisión del profesional debe contener un resumen de las condiciones clínicas del paciente y de las indicaciones.
• Si el profesional tiene alguna duda o sugerencia frente a los servicios solicitados, la organización tiene estandarizados mecanismos de comunicación y acuerdo entre los profesionales remitentes, dejando siempre constancia del consenso logrado.</t>
  </si>
  <si>
    <t>revicion y actualizacion del Manual de referencia y contra referencia</t>
  </si>
  <si>
    <t>actualizacion de manual de referencia y contrareferenciacon los criterios de habillitacion</t>
  </si>
  <si>
    <t>socializacion del manual de referencia y contrareferencia</t>
  </si>
  <si>
    <t>Estándar 55. Código: (AsREF3) En caso que el profesional del laboratorio o sus directivas necesiten referir una muestra de un usuario entre la red a un laboratorio de diferente complejidad, de su misma red de servicios o a otra organización diferente, se deberán garantizar los siguientes procesos:
La organización cuenta con protocolos y criterios explícitos para los casos que se remiten: motivos de referencia, fechas, lugares, información del usuario, cuándo y dónde se remiten, entre otros. Estos protocolos están respaldados por la existencia de la documentación necesaria que respalde este proceso.
• La organización garantiza que las remisiones a laboratorios de diferente complejidad cuentan con la información clínica relevante del paciente.
• Brinda información clara y completa al usuario o su familia sobre los procedimientos administrativos a seguir para obtener el servicio al que se refieren las muestras.
• Existe un protocolo de mantenimiento y conservación de las muestras previo al envío.
• Existe un proceso que garantiza la seguridad de las muestras que se han referido y que no se presente confusión respecto a la muestra e identidad.
• Existe un protocolo de recepción de muestras transportadas y se llevan estadísticas de segundas muestras por problemas preanalíticos.</t>
  </si>
  <si>
    <t xml:space="preserve">El laboratorio clínico ajustara  el documento de remisión de muestras  a otros laboratorio de mayor nivel de complejidad teniendo en cuenta los criterios del estándar.                               </t>
  </si>
  <si>
    <t xml:space="preserve">Actualizar el documento de manejo de muestras incluyendo el proceso de remisión de muestras.                                                                                                                                                                                                                        </t>
  </si>
  <si>
    <t>Realizar un manual de referencia de laboratorio con sus respectivos formatos donde se relacionen los motivos de la remisión, la fecha, el lugar a donde se remite, la información del usuario, mencionando los motivos de la remisión con la información clínica relevante del paciente, asegurando el mantenimiento, conservación y el adecuado  transporte de la muestra</t>
  </si>
  <si>
    <t xml:space="preserve"> Revisar el manual de referencia para el laboratorio clínico,  donde se determine la necesidad que se presenta en caso de una remisión de muestras.</t>
  </si>
  <si>
    <t>Diligenciar adecuadamente el formato de remisión de muestras con todos los datos solicitados de forma que garantice un seguimiento preciso en caso de una remisión de muestra.</t>
  </si>
  <si>
    <t>Una vez recibido el resultado realizar de forma oportuna la entrega del mismo dejando evidencia escrita tanto en el formato de registro de remisión como en la historia clínica del paciente.</t>
  </si>
  <si>
    <t>Dejar contramuestras en el Laboratorio Clínico de las muestras remitidas en caso de presentarse errores analíticos con la muestra que fue remitida o cuando se requiera confirmación del resultado.</t>
  </si>
  <si>
    <t>Estándares de Direccionamiento ( 75 AL 86)</t>
  </si>
  <si>
    <t>Estándar 76. Código: (DIR1) Existe un proceso periódico y sistemático para definir y replantear el direccionamiento estratégico de la organización, el cual debe incluir entre otros los siguientes criterios:-la junta directiva el equipo directivo y las personas claves de la organización participan en la definición, la revisión y la actualización del direccionamiento estratégico.
• Aspectos éticos y normativos.
• Los cambios del entorno.
• La seguridad del paciente y los colaboradores.
• El enfoque y la gestión de riesgo.
• La humanización durante la atención del usuario y su familia.
• La planeación, el desarrollo y la gestión de la tecnología en salud.
• Análisis de los aspectos de la comunidad (valores, creencias, costumbres, barreras económicas, geográficas, sociales, culturales) que orienten la prestación de los servicios.
• La sinergia y la coordinación entre los diferentes prestadores para la atención de los usuarios.
• Responsabilidad social con el usuario, los colaboradores, la comunidad y el medio ambiente
• La misión define claramente el propósito de la organización y sus relaciones con la comunidad que sirve.
• La visión enfoca a la organización en el desarrollo de sus servicios.
• La voz del cliente interno y su responsabilidad frente a sus colaboradores.
• Las necesidades del usuario y su familia.
• La organización identifica e interactúa con las principales organizaciones dentro y fuera del sector para la cooperación en el desarrollo de un medio ambiente saludable
• Ejercicios sistemáticos de referenciación comparativa y competitiva que fortalezcan el mejoramiento.</t>
  </si>
  <si>
    <t>No se encuentra Ajustado y actualizado el proceso para definir y replantear el direccionamiento estrategico.</t>
  </si>
  <si>
    <t>Formular el proceso de direccionamiento estrategico</t>
  </si>
  <si>
    <t xml:space="preserve">Estándar 77. Código: (DIR 2) La organización construye a partir del direccionamiento estratégico su plan estratégico. Su formulación está estandarizada, al igual que su divulgación, seguimiento y evaluación.
Criterios:
• Los objetivos contenidos en el plan estratégico son priorizados, ejecutados y evaluados.
• La organización garantiza la formulación participativa del plan estratégico, a partir del cual se formulan los planes operativos, en (Modificaciones o Inclusiones) Estándar Modificación Explicación
</t>
  </si>
  <si>
    <t>No se cuenta con un Documento para la estandarizacion del plan estrategico.</t>
  </si>
  <si>
    <t>Documentar a traves de un proceso la estandarizacion de la formulacion, divulgacion, seguimiento y evaluacion del plan estrategico.</t>
  </si>
  <si>
    <t>Estándar 78. Código: (DIR 3) La organización garantiza el despliegue y la comprensión del direccionamiento y el plan estratégico a todos los niveles de la organización y partes interesadas.
Criterios: • Se evalúan las desviaciones encontradas y se implementan las acciones de mejora.</t>
  </si>
  <si>
    <t>No se garantiza un adecuado despliegue y comprension de la medicion del plan estrategico</t>
  </si>
  <si>
    <t>Incluir dentro del proceso de formulacion del plan estrategico las estrategias de despliegue y comprension que permitan medir la adherencia y conocimiento del direccionamiento y plan estrategico.</t>
  </si>
  <si>
    <t>Estándares de Gerencia del Talento Humano (103 AL 120)</t>
  </si>
  <si>
    <t>Estándar 90. Código: (GER. 2) La alta dirección promueve, despliega y evalúa que, durante el proceso de atención, los colaboradores de la organización desarrollan en el usuario y familia competencias sobre el autocuidado de su salud mediante el entrenamiento en actividades de promoción de la salud y prevención de la enfermedad.</t>
  </si>
  <si>
    <t>No se evidencia seguimiento de los progamas de promocion y prevencion de la salud</t>
  </si>
  <si>
    <t>Evaluar los programas de promocion y prevencion de la salud</t>
  </si>
  <si>
    <t>Estándar 104. Código: (TH1) Existen procesos para identificar y responder a las necesidades del talento humano de la organización consistentes con los valores, la misión y la visión de la organización. Estos procesos incluyen la información relacionada con:
Criterios:
• Legislación.
• Evaluación periódica de expectativas y necesidades.
• Evaluación periódica del clima organizacional.
• Evaluación periódica de competencias y desempeño.
• Aspectos relacionados con la calidad de vida en el trabajo.
• Análisis de cargas de trabajo, distribución de turnos, descansos, evaluación de la fatiga y riesgos laborales.
• Análisis de puestos de trabajo.
• Convocatoria, selección, vinculación, retención, promoción, seguimiento y retiro.
• Políticas de compensación y definición de escala salarial.
• Estímulos e incentivos.
• Bienestar laboral.
• Necesidades de comunicación organizacional.
• Aspectos relacionados con la transformación de la cultura organizacional.
• Relación docencia-servicio.
• Efectividad de la respuesta.</t>
  </si>
  <si>
    <t>Fortalecer la comunicación y planeacion con riesgos laborales para brindar un sistema de bienestar y proteccion que generen seguridad y motivacion laboral</t>
  </si>
  <si>
    <t xml:space="preserve">1. Actualzar  el Manual de Segurdad y salud ene l trabajo ,la politica de SST </t>
  </si>
  <si>
    <t>2. Establecer actividades especificas respondiendo a la normatividad en riesgos</t>
  </si>
  <si>
    <t>3. Establecer indicadores de seguimiento de las actividades</t>
  </si>
  <si>
    <t xml:space="preserve">  . 4. Establecer mecanismos para dar a conocer  el sistema de seguridad y salud de la institucion. </t>
  </si>
  <si>
    <t>Estándar 106. Código: (TH3) La asignación del talento humano responde a la planeación y a las fases del proceso de atención y tiene en cuenta:
Criterios:
• Requisitos y perfil del cargo.
• Identificación de los patrones de carga laboral del empleo.
• Distribución de turnos, descansos, evaluación de la fatiga y riesgos laborales.
• Cambios en la oferta y / o demanda de servicio.
• Reubicación y promoción del personal en el evento en que una situación así lo requiera.
• Supervisión de personal en entrenamiento, si aplica.
• Asignación de reemplazos en casos de inducción, reinducción, capacitación, calamidades, vacaciones y permisos, entre otros.
• Los procesos mencionados en el estándar deben incluir aquellos aspectos directamente relacionados con los procesos inherentes a la atención al cliente durante cada paso o fase de su atención</t>
  </si>
  <si>
    <t xml:space="preserve">1.Actualizar el Manual de Funciones y comptencias laborales  </t>
  </si>
  <si>
    <t>1.Actualizar el Manual de Funciones y Competenicas Laborales .</t>
  </si>
  <si>
    <t>2. Establecer con salud y seguridad en el trabajo los riesgos de cada actividad y elaborar el profesiograma de la entidad</t>
  </si>
  <si>
    <t>3. Socializarlo</t>
  </si>
  <si>
    <t>Estándar 107. Código: (TH4) La institución tiene definido el programa de inducción de personal (nuevos colaboradores contratados, trabajadores de empresas subcontratadas, personal en formación o entrenamiento) e incluye entre otros:
Criterios:
• Contenidos de la inducción: orientación a los servicios que presta la institución, estructura organizativa, control de la infección e higiene de manos, seguridad del paciente, confidencialidad de la información del paciente, actuación en caso de emergencias.
• Inducción específica para cada área, servicio o departamento, que incluyen la explicación de los sistemas de trabajo propios
• Asignación de funciones: (La asignación de funciones del personal de salud en formación o en entrenamiento limita sus responsabilidades en función de su nivel de formación y experiencia)
• Evaluación de conocimientos, habilidades y actitudes periódicamente para colaboradores antiguos y nuevos en la organizacion</t>
  </si>
  <si>
    <t>Diseñar una estrategia de evaluacion de la induccion</t>
  </si>
  <si>
    <t>1,Elaborar  formato de  evaluacion</t>
  </si>
  <si>
    <t>Mejorar el proceso de induccion  para hacerlo mas ludico</t>
  </si>
  <si>
    <t>Realizar videos cortos con presentacion de as dependencias.</t>
  </si>
  <si>
    <t xml:space="preserve">Estandar 110 Codigo: (TH7) Existe un proceso diseñado, implementado y evaluado de educación, capacitación y entrenamiento permanente que promueve las competencias del personal de acuerdo con las necesidades identificadas en la organización, que incluye:
Criterios:
• Direccionamiento estratégico.
• Inducción y reinducción.
• Ambiente de trabajo y sus responsabilidades.
• Regulaciones, estatutos, políticas, normas y procesos.
• Código de ética y código de buen gobierno.
• Modelo de atención.
• Portafolio de servicios.
• Estructura organizacional.
• Expectativas del desempeño. • Regulaciones, estatutos, políticas, normas y procesos.
• Código de ética y código de buen gobierno.
• Modelo de atención.
• Portafolio de servicios.
• Estructura organizacional.
• Expectativas del desempeño.
• Requisitos de actividades de salud ocupacional, seguridad y control de infecciones.
• Seguridad del paciente, humanización, gestión del riesgo y gestión de la tecnología.
• Estrategias para mejorar la calidad del cuidado y servicio.
• Requisitos para las actividades de docencia e investigación, si aplica.
• Conceptos y herramientas de calidad y mejoramiento de procesos.
• Comisiones clínicas.
• La educación continuada refuerza los conceptos, los procedimientos y las políticas relacionados con el proceso de atención al cliente y su familia.
• El programa de capacitación cuenta con recursos, se cumple, evalúa y ajusta periódicamente.
• Las instituciones educativas con las cuales hay convenios docencia-servicio se articulan con el plan de capacitación.
• El programa incluye un sistema de evaluación que permita evidenciar la comprensión de sus contenidos y resultados.
• Si se cuenta con servicios contratados con terceros, la empresa contratada debe garantizar que el personal que allí labora esté capacitada en los temas que la organización considere pertinentes. Estos temas deberán estar alineados con el plan de capacitación institucional y las necesidades del modelo de servicio.            </t>
  </si>
  <si>
    <t>1. Fortalecer el proceso de capacitación que involucre el entranamiento permanente de competencias  de los equipos de trabajo.</t>
  </si>
  <si>
    <t xml:space="preserve">3. Generar  formato para evaluacion de la actividad de capacitacion e  indicadores de evaluacion del proceso </t>
  </si>
  <si>
    <t>Estándar 111. Código: (TH8) La organización garantiza la evaluación sistemática y periódica de la competencia y el desempeño del talento humano de la institución, profesional y no profesional, asistencial, administrativo, de docentes e investigadores, si aplica, y de terceros subcontratados, si aplica.
Criterios:
• La competencia es evaluada desde el proceso de selección.
• El desempeño es evaluado y documentado durante el periodo de prueba, cuando aplique.
• El mejoramiento de la competencia y el desempeño es revisado y documentado periódicamente, de acuerdo con los requerimientos legales y de la organización.
• En el caso de personal en prácticas formativas, docentes e investigadores se evaluará el cumplimiento de las políticas organizacionales.
• Se provee retroalimentación a los evaluados.
• El sistema de evaluación es dado a conocer a cada una de las personas desde el momento de ingreso a la organización.</t>
  </si>
  <si>
    <t>1. Establecer un sistema de evaluación de competencias para todo el personal  .</t>
  </si>
  <si>
    <t xml:space="preserve">1. Actualizar el documento de evaluacion del desempeño   Generar un mecanismo de retroalimentacion y plan de mejora. </t>
  </si>
  <si>
    <t xml:space="preserve">2, implementar con lideres de proceso </t>
  </si>
  <si>
    <t>3. realizar ajustes permanentes de acuerdo al direccionamiento</t>
  </si>
  <si>
    <t>Estándar 114. Código: (TH11) En la gestión del talento humano se analiza, promueve y gerencia la transformación cultural institucional.
Criterios:
• Se realiza evaluación de la cultura organizacional.
• Se identifican los elementos clave de la cultura que deben ser mejorados.
• Se priorizan acciones de mejora para impactar la transformación cultural.</t>
  </si>
  <si>
    <t>Elaborar medicion encoordfinacion conla ARL  conla aplicación de encuesta de medicion psicolaboral que permite levantar un diagnostico de la entidad del entono laboral y psicosocial del trabajador.</t>
  </si>
  <si>
    <t>1.Aplicacion de encuesta con acompañamiento de la ARL</t>
  </si>
  <si>
    <t xml:space="preserve">2, Establecer planes mejora resultado de la encueta </t>
  </si>
  <si>
    <t>Estándar 115. Código: (TH12) La organización promueve, desarrolla y evalúa estrategias para mantener y mejorar la calidad de vida de los colaboradores. Se incluye:
Criterios:
• Trato humano cálido, cortés y respetuoso.
• Consideración del entorno personal y familiar.
• Análisis del panorama de riesgos.
• Remuneraciones, incentivos y bienestar.
• Medición de fatiga y estrés laboral.
• Carga laboral, turnos y rotaciones.
• Ambiente de trabajo.
• Abordaje de la enfermedad profesional.
• Preparación para la jubilación y el retiro laboral.
• Mejoramiento de la salud ocupacional. Estos criterios se consideran también para el personal en práctica formativa, docentes e investigadores.</t>
  </si>
  <si>
    <t>Fortalecer la estrategia de mejoramiento de calidad de vida laboral , desde su planeacion, implementacion y seguimiento  teniendo en cuenta los aspecto a trabajar en el plna de bienestar e insentivos y la linea de prevencion y promocion en el sistema de salud y seguridad en el trabajao</t>
  </si>
  <si>
    <t xml:space="preserve">4. Desarrollar un plan de retiro para el personal que egresa. </t>
  </si>
  <si>
    <t>Estándares de Gerencia del Ambiente Físico (119 AL 128)</t>
  </si>
  <si>
    <r>
      <rPr>
        <b/>
        <sz val="10"/>
        <rFont val="Arial"/>
        <family val="2"/>
      </rPr>
      <t xml:space="preserve">121.  CODIGO (GAF1).  </t>
    </r>
    <r>
      <rPr>
        <sz val="10"/>
        <rFont val="Arial"/>
        <family val="2"/>
      </rPr>
      <t xml:space="preserve">La organización garantiza procesos consistentes con el direccionamiento estratégico, para identificar y responder a las necesidades relacionadas con el ambiente físico, generadas por los procesos de atención y por los clientes externos e internos de la institución, y para evaluar la efectividad de la respuesta. Lo anterior incluye: 
 Criterios:
• Procesos consistentes con los valores, la misión y la visión de la organización.
• Enfoque de riesgo.
• Mejoramiento de la seguridad industrial.
• Preparación, evaluación y mejoramiento de la capacidad de respuesta ante emergencias y desastres internos y externos.
• La existencia de un plan de readecuación del ambiente físico según necesidades y considerando el balance entre oferta y demanda.
• La organización tiene diseñado, difundido e implementado un plan que garantiza la protección a los usuarios y a los colaboradores.
• Programas de prevención dirigidos a los usuarios y los funcionarios para riesgos biológicos, químicos, de radiación, mecánicos, etc.
• Condiciones para la humanización del ambiente físico.   </t>
    </r>
  </si>
  <si>
    <t>No se cuenta con politicas institucionales de ambiente fisico actualizadas y socializadas</t>
  </si>
  <si>
    <t>actualizar y socializar la polititica de seguridad y salud en el trabajo</t>
  </si>
  <si>
    <t>Enviar a los correo institucionales copia del plan de Gestion y plan de desarrollo.</t>
  </si>
  <si>
    <r>
      <rPr>
        <b/>
        <sz val="10"/>
        <rFont val="Arial"/>
        <family val="2"/>
      </rPr>
      <t xml:space="preserve">122 CODIGO (GAF2) </t>
    </r>
    <r>
      <rPr>
        <sz val="10"/>
        <rFont val="Arial"/>
        <family val="2"/>
      </rPr>
      <t xml:space="preserve">La organización garantiza el manejo seguro del ambiente físico.                                         
  Criterios:
• La organización cuenta con una estrategia para promover la cultura institucional para el buen manejo del ambiente físico.
• Se cuenta con programas de capacitación y entrenamiento en el manejo del ambiente físico para colaboradores y usuarios.
• La organización tiene establecido un mecanismo para identificar e investigar los incidentes y accidentes relacionados con el manejo inseguro del ambiente físico. Derivado de lo anterior, se generan estrategias para prevenir su recurrencia.
• La organización cuenta con protocolos de limpieza y desinfección que son revisados y ajustados periódicamente. Estos protocolos son conocidos por el personal que lo aplica y por todos aquellos que la organización considere pertinente. El entendimiento y la aplicación de estos protocolos son evaluados de manera periódica.
• Protocolos para casos de reúso.
• Proceso de esterilización seguro.
• Directrices para el uso seguro de ropa hospitalaria y evaluación de su cumplimiento.
• Manejo seguro del servicio de alimentación.
• Condiciones del espacio físico para aislamiento.
• El cumplimiento de legislación en materia de seguridad hospitalaria </t>
    </r>
  </si>
  <si>
    <t xml:space="preserve">No se garantiza en la institucion un proceso para la evaluacion periodica del entendimiento de los protocolos de aseo y desinfeccion </t>
  </si>
  <si>
    <t>Realizar cronograma anual de socializacion y capacitacion en el manual de aseo y desinfeccion</t>
  </si>
  <si>
    <t>Evaluar la adherencia del manual de aseo y desinfeccion.</t>
  </si>
  <si>
    <t>En la institucion no se cuenta con un proceso documentado para el seguimineto al manejo seguro de ropa hospitalaria</t>
  </si>
  <si>
    <t>Realizar seguimiento al manual para el manejo seguro de ropa hospitalaria</t>
  </si>
  <si>
    <t>Socializar periodicamnete con los responsables el manual de manejo segiro de ropa hospitalaria.</t>
  </si>
  <si>
    <t>Estándares de Gestión de Tecnología (130 AL 138)</t>
  </si>
  <si>
    <r>
      <rPr>
        <b/>
        <sz val="10"/>
        <rFont val="Arial"/>
        <family val="2"/>
      </rPr>
      <t>132. código (GT1)  La organización cuenta con un proceso para la planeación, la gestión y la evaluación de la tecnología.
Criterios:</t>
    </r>
    <r>
      <rPr>
        <sz val="10"/>
        <rFont val="Arial"/>
        <family val="2"/>
      </rPr>
      <t xml:space="preserve">
• Aspectos normativos.
• Análisis de la relación oferta-demanda.
• Necesidades de pagadores, usuarios y equipo de salud.
• Necesidades de desarrollo de acuerdo con el plan estratégico, la vocación institucional, el personal disponible y la proyección de la institución.
• Condiciones del mercado.
• El análisis y la intervención de riesgos asociados a la adquisición y el uso de la tecnología.
• El análisis para la incorporación de nueva tecnología, incluyendo: evidencias de Seguridad, disponibilidad de información sobre fabricación, confiabilidad, precios, mantenimiento y soporte, inversiones adicionales requeridas, comparaciones con tecnología similar, tiempo de vida útil, garantías, manuales de uso, representación y demás factores que contribuyan a una incorporación eficiente y efectiva.
• La articulación de la intervención en la infraestructura con la tecnología.
• La definición de las tecnologías a utilizar para promoción y prevención y acciones de salud pública.
• La definición de los sistemas de organización, administración y apoyo (ingeniería, arquitectura, otros) para el uso de la tecnología.
• La definición de tecnologías a utilizar en los servicios de habilitación y rehabilitación.
• Las facilidades, las comodidades, la privacidad, el respeto y los demás elementos para la humanización de la atención con la tecnología disponible y la información sobre beneficios y riesgos para los usuarios.
• Personal profesional y técnico que conoce del tema e integra a los responsables de la gestión tecnológica en los diferentes servicios.
• El conocimiento en la gestión de tecnología por los responsables de su uso.
• La evaluación de eficiencia, costo-efectividad, seguridad, impacto ambiental y demás factores de evaluación de la tecnología.</t>
    </r>
  </si>
  <si>
    <t xml:space="preserve">1. Formular la politica de planeacion, adquisicion, gestion, evaluacion (monitoreo) y renovavion tecnologica.(manual de gestion de la tecnologia, biomedica y no biomedica)) y el alcance.  Actuaizar los procesos de tecnologia  en donde se tenga en cuenta la creacion de proceso de apoyo administrativo llamado Gestion de la Tecnologia. En este proceso se integrarian las funciones desarrolladas en los procesos de Gestion de recursos fisicos, Gestion de sistemas informaticos,gestion de seguridad de pacientes,gestion de IAAS (bioseguridad)y SG-SST Y GESTION AMBIENTAL .                                                                                                                                                            Este debe contar con un procedimientos, que permitan definir la tecnologia que requiere para el cumplimiento de su objeto misional, teniendo en cuenta las necesidades a satisfacer asi: 
• SOGCS  -  SUH
• Servicios ofertados por su nivel de complejidad 
• Usuarios: Pacientes y personal asistencial 
• Pagadores (EAPB)
• Plan de gestion gerencial 
• Plan de desarrollo institucional 
• Plan de desarrollo territorial (Dptal y Mcpal)                                              </t>
  </si>
  <si>
    <t>1. Elaborar el manual de gestion y renovacion de la tecnologia</t>
  </si>
  <si>
    <t xml:space="preserve">2. Socializar la politica con todoas las areas </t>
  </si>
  <si>
    <t xml:space="preserve">3. Generar proceso de implementacion, adquisicion y evaluacion a la adquisicion de equipos   </t>
  </si>
  <si>
    <t xml:space="preserve">4. Ajustar el procedicmiento de mantenimiento de equipos (industriales, refrigeracion y locativos) y disposicion final de la tecnologia. </t>
  </si>
  <si>
    <t xml:space="preserve">5. socializar los aspectos normativos con direccion para los ajustes en los procesos de compra de equipos.  </t>
  </si>
  <si>
    <t xml:space="preserve">6. establecer tiempos de revision de la normatividad para ajuste de proceso. </t>
  </si>
  <si>
    <t>7. Definir criterios de adquision de tecnologia en donde se contemplen para evaluacion en el momento de planeación, evaluacion de ofertas y de equipos especificos  asi : 1. Clinicos, 2. Técnicos, 3. Económicos.</t>
  </si>
  <si>
    <t>Estándares de Gerencia de la Informacion ( 140 AL 152)</t>
  </si>
  <si>
    <t>Estándar 142. Código: (GI1)
Existen procesos para identificar, responder a las necesidades y evaluar la efectividad de información de los usuarios y sus familias, los colaboradores, y todos los procesos de la organización. Esto incluye las necesidades:
Criterios:
• Identificadas en los procesos de atención.
• Relacionadas con el direccionamiento y la planeación de la organización.
• De asignación de recursos.
• De docencia-servicio.
• Investigación.
• Salud pública.
• Promoción y prevención.
• Del paciente y su familia durante su atención.
• Mejoramiento de la calidad.</t>
  </si>
  <si>
    <t>2. capacitar en fallas comunes y procesos estandar, establecimiento de procesos para determinar el direccionamineto de responsabilidades</t>
  </si>
  <si>
    <t>4. Elaboracion y aprobacion de formatos necesarios para la documentacion de los procdimientos realizados.</t>
  </si>
  <si>
    <t>5, Socializacion de formatos aprobados para la documentacion de los diferentes procedimientos realizados.</t>
  </si>
  <si>
    <t xml:space="preserve">3.crear un plan de contingencia para eventos inusuales   </t>
  </si>
  <si>
    <r>
      <rPr>
        <b/>
        <sz val="10"/>
        <rFont val="Arial"/>
        <family val="2"/>
      </rPr>
      <t>1. i</t>
    </r>
    <r>
      <rPr>
        <sz val="10"/>
        <rFont val="Arial"/>
        <family val="2"/>
      </rPr>
      <t xml:space="preserve">dentificar las contigencias  y probabilidad de ocurrencia en nuestra institucion </t>
    </r>
  </si>
  <si>
    <r>
      <rPr>
        <b/>
        <sz val="10"/>
        <rFont val="Arial"/>
        <family val="2"/>
      </rPr>
      <t>2.</t>
    </r>
    <r>
      <rPr>
        <sz val="10"/>
        <rFont val="Arial"/>
        <family val="2"/>
      </rPr>
      <t>crear protocolo de contigencias que  define habilidades, herramientas y  conocimiento para el desarrollo del  plan.</t>
    </r>
  </si>
  <si>
    <r>
      <rPr>
        <b/>
        <sz val="10"/>
        <rFont val="Arial"/>
        <family val="2"/>
      </rPr>
      <t>3.</t>
    </r>
    <r>
      <rPr>
        <sz val="10"/>
        <rFont val="Arial"/>
        <family val="2"/>
      </rPr>
      <t xml:space="preserve"> divulgacion  del plan de contingencia y medicion de la efectividad.</t>
    </r>
  </si>
  <si>
    <t xml:space="preserve">4.establecer un sistema de monitorizacion y Analisis de indicadores de efectividad de las respuestas frente a tiempos de respuesta a solicitudes generadas por los usuarios, calidad del soporte y cantidades de soportes                                                                 </t>
  </si>
  <si>
    <t>1.hacer seguimeinto a los indicadores de respuestas y soluciones a los clientes de sistemas de informacion</t>
  </si>
  <si>
    <t xml:space="preserve">5, creacion de ventanilla unica. </t>
  </si>
  <si>
    <t xml:space="preserve">1. Implementar el proceso de ventanilla unica de la institucion. </t>
  </si>
  <si>
    <t>6. revision del modulo web de las PQRSD</t>
  </si>
  <si>
    <t xml:space="preserve">1. verificacion y depuracion del lenguaje web mediante el cual fue realizado el modulo en el sitio web. </t>
  </si>
  <si>
    <t>Estándar 143. Código: (GI2)
Existe un proceso para planificar la gestión de la información en la organización; este proceso está documentado, implementado y evaluado en un plan de gerencia de la información, e incluye:
Criterios:
• La identificación de las necesidades de información.
• Un proceso de implementación basado en prioridades.
• La recolección sistemática y permanente de la información necesaria y relevante que permita a la dirección y a cada uno de los procesos, la toma oportuna y efectiva de decisiones.
• Flujo de la información.
• Minería de datos.
• Almacenamiento, conservación y depuración de la información.
• Seguridad y confidencialidad de la información. • Uso de la información.
• El uso de nuevas tecnologías para el manejo de la información.
• Recolección sistemática de las necesidades, las opiniones y los niveles de satisfacción de los clientes del sistema de información.
• Cualquier disfunción en el sistema de información es recolectada, analizada y resuelta.
• La información soporta la gestión de los procesos relacionados con la atención al cliente de la organización.
• Identificación de espacios gerenciales y técnicos para el análisis de la información.
• Definición de indicadores corporativos que incluyan: Seguridad del paciente, humanización, gestión del riesgo y gestión de la tecnología.
• Comparación con mejores prácticas.
• Sistema de medición, evaluación y mejoramiento del plan.</t>
  </si>
  <si>
    <t xml:space="preserve">1. documentar e implementar el proceso de almacenamiento, conservacion y depuracion de la informacion. 
</t>
  </si>
  <si>
    <t>1. formular y doceumentar  el plan estrategico de sistemas e informacion que contenga los procesos y procedimientos del área La identificación de las necesidades de información debe contener: 
• Un proceso de implementación basado en prioridades.
• La recolección sistemática y permanente de la información necesaria y relevante que permita a la dirección y a cada uno de los procesos,
la toma oportuna y efectiva de decisiones.
• Flujo de la información.
• Minería de datos.
• Almacenamiento, conservación y depuración de la información.
• Seguridad y confidencialidad de la información.
• Uso de la información.
• El uso de nuevas tecnologías para el manejo de la información.
• Recolección sistemática de las necesidades, las opiniones y los niveles de satisfacción de los clientes del sistema de información.
• Cualquier disfunción en el sistema de información es recolectada, analizada y resuelta.
• La información soporta la gestión de los procesos relacionados con la atencion .</t>
  </si>
  <si>
    <t>2. Socializar e implementar  al 100% a  los usuarios  del sistema y de los equipos de computos  sobre los aspectos claves del plan de informática .</t>
  </si>
  <si>
    <t>1. Diseñar un  cornograma  de capacitacion sobre seguridad  informatica con el fin de evidenciar los peligros  a los cuales se espone la compañía en el caso de informacion y los perjuicios que esto le puede causar.</t>
  </si>
  <si>
    <t xml:space="preserve">3 definir un sistema de indicadores para .evaluar la gestion del procesos de información </t>
  </si>
  <si>
    <t>1.elaborar indicadores que permitan medir la oportunidad, confiabilidadad ,  integralidad seguridad de la informacion Plan de Tratamiento de la Informaciòn</t>
  </si>
  <si>
    <t xml:space="preserve"> actualizar tablas de retencion de gestion documental lde la institucion </t>
  </si>
  <si>
    <t xml:space="preserve">1, socializar y capacitar al personal en el manejo e implementacion documental en su areas de trabajo. </t>
  </si>
  <si>
    <t>Estándar 146. Código: (GI5)
Existen mecanismos estandarizados, implementados y evaluados para garantizar la seguridad y confidencialidad de la información.Criterios:
• La seguridad y la confidencialidad.
• Acceso no autorizado.
• Pérdida de información.
• Manipulación.
• Mal uso de los equipos y de la información, para fines distintos a los legalmente contemplados por la organización.
• Deterioro, de todo tipo, de los archivos.
• Los registros médicos no pueden dejarse o archivarse en sitios físicos donde no esté restringido el acceso a visitantes o personal no autorizado.
• Existe un procedimiento para la asignación de claves de acceso.
• Existencia de copia de respaldo o “Backus” y copias redundantes de información.
• Control documental y de registros.
• Indicadores de seguridad de la información.</t>
  </si>
  <si>
    <t xml:space="preserve">1.estandarizar los mecanismo para garantizar la seguridad  y confidencialidad de la información.             </t>
  </si>
  <si>
    <t>1.Diseñar e implementar  cronogramas de Capacitaciones sobre el uso de seguridad y confidencialidad de la  informacion.</t>
  </si>
  <si>
    <t>2.Realizar control y  supervision periodica  a los usuarios del sistema.</t>
  </si>
  <si>
    <t>Estándar 147. Código: (GI6)
Existe un mecanismo definido implementado, evaluado y formal para transmitir los datos y la información. La transmisión garantiza:Criterios:
• Oportunidad.
• Facilidad de acceso.
• Confiabilidad y validez de la información.• Seguridad.
• Veracidad.</t>
  </si>
  <si>
    <t>1. Establecer e implemetar una herramienta que  permita identificar las necesidades de los funcionarios frente a desviaciones de datos  de la informacion que es transmitida.</t>
  </si>
  <si>
    <t xml:space="preserve">1.Crear un  formato   en el que los funcionarios coloque  las necesidades que se les presentan en cuanto  a la transmision  de datos e informacion  de la institucion.        </t>
  </si>
  <si>
    <t>Estándar 148. Código: (GI7) Existen procesos para la gestión y minería de los datos, que permitan obtener la información en forma oportuna, veraz, clara y conciliada. Esto incluye:
Criterios:
• La transmisión del dato.
• La definición de responsables de cada paso en la gestión del dato.
• Los permisos asignados a cada responsable.
• La validación y la conciliación entre los datos recolectados y gestionados en forma física y/o electrónica.
• La generación de información útil en los niveles operativos.
• La evaluación de la calidad y coherencia de datos generados.</t>
  </si>
  <si>
    <t xml:space="preserve">1. capacitar a los usuarios del sistema en el manejo de datos y la aplicacion de controles para que la informacion sea confiable.                                                                                       </t>
  </si>
  <si>
    <t xml:space="preserve">1. Establecier   conograma de capacitacion  para la institucion  sobre el manejo de la informacion y sus controles </t>
  </si>
  <si>
    <t>Estándar 151. Código: (GI10)
Existe un plan de contingencia diseñado, implementado y evaluado que garantice el normal funcionamiento de los sistemas de información de la organización, sean manuales, automatizados, o ambos. Cualquier disfunción en el sistema es recolectada, analizada y resuelta. Lo anterior incluye mecanismos para prevenir eventos adversos relacionados con el manejo de los sistemas de información en especial alarmas en historia clínica.</t>
  </si>
  <si>
    <t xml:space="preserve">1. Documentar,implementar y evaluar  un plan de contigencia  para las caidas del sistemas  en  especial las historias clinicas.                                                                                                                                                                          </t>
  </si>
  <si>
    <t>1.documentar e implementar un  plan de contigencia con todo el personal  de la institucion sobre caidas del sistema.</t>
  </si>
  <si>
    <t>Estándar 152. Código: (GI11)
Le corresponde a la gerencia de la información incorporar en los sistemas informáticos o computarizados los contenidos de los registros definidos por la organización en los procesos de atención médica, así como en la gestión de medicamentos. Esto incluye mecanismos para garantizar que se previenen eventos adversos asociados al uso de siglas o por confusión en las órdenes</t>
  </si>
  <si>
    <t>1.Definir e implementar  las listas de acrónimos o siglas determinadas  por la organización en los procesos de atención médica, así como en la gestión de medicamentos.</t>
  </si>
  <si>
    <t>1, Evaluar los mecanismos implementados para la consulta de los diferentes glosarios y listas de acronimos que se utilizan en la insttitucion.</t>
  </si>
  <si>
    <t>Estándar 154. Código: (GI13)
Existen procesos diseñados, implementados y evaluados de educación y comunicación orientados a desplegar información a clientes internos y externos</t>
  </si>
  <si>
    <t>1. diseñar e implementar el plan de comunicaciones organizacional  .</t>
  </si>
  <si>
    <t xml:space="preserve">1.evaluar los mecanismos de comunicaciones (spark, web interna y intranet) </t>
  </si>
  <si>
    <t>Meta</t>
  </si>
  <si>
    <t>DURANTE EL MES DE ENERO ESTUVO EN  VACACIONES DE DOS PROFESIONALES DE CONSULTA EXTERNA  (CR. CESAR CAMPOS Y GUILLERMO OSPINA) DEL 02 DE DE ENERO AL 18 DE ENERO DE 2019 CON 44 HORAS SEMANALES; ALGUNOS USUARIOS SOLICITAN CITA CON EL PROFESIONAL QUE NO ESTA DISPONIBLE TODOS LOS DIAS  LO QUE OCASIONA UN TIEMPO DE ESPERA PROLONGADO A LA META ESPERADA; SE EVIDENCIA USUARIOS RECONSULTANTES CON CUATRO CONSULTAS EN EL MISMO MES; CONTINUAN CITAS INCUMPLIDAS Y SE EVIDENCIA INADECUADO USO DE LOS MEDIOS DE ASIGNACION DE CITAS POR TAL MOTIVO SE ELABORA PLAN DE MEJORA.  SE SOCIALIZA POR LA EMISORA AMBIEMA EL DIA 08 DE ABRIL EL PROCESO DE ASIGNACION DE CITAS,  QUEDANDO POR TRIMESTRE LA OPORTUNIDAD ASI: I TRIMESTRE 2,1 II TRIMESTRE 1,2 Y III TRIMESTRE 1,5.; SE HA MANTENIDO DENTRO DEL ESTANDAR PERO SE EVIDENCIA EL IMCUMPLIMIENTO DE CITAS PARA LO CUAL DE MANERA PERIODICA HA ENVIADO NOTIFICACION A CADA EAPB EN EL REPORTE DE LA RESOLUCION 1552. SE HA MANEJADO DIFERENTES FORMAS PARA SOCIALIZAR  LOS CANALES DE ASIGNACION DE CITAS</t>
  </si>
  <si>
    <t>para el mes de enero, se observa un 10.78% de citas incumplidas en pediatria y quedando 135 citas pendientes por asignar,  para el mes de febrero se observa un 10,53% de citas incumplidas  y para el mes de marzo 10:5 de incumplimiento, aunque el tiempo de espera es optimo se evidencia que el porcentaje de imcumpliento de citas  similar durante los tres meses.  Durante los tres trimestres se ha mantenido la oportunidad a menos de dos dias con una disponibilidad de 20 citas de lunes a sabados incluido los festivos.</t>
  </si>
  <si>
    <t>PARA EL MES DE ENERO DE OBSERVA UN PORCENTA DE INCUMPLIMIENTO DEL 14,9 % FEBRERO DE 10,6 Y  PARA EL MES DE MARZO DEL 11,7.  SE HA LOGRADO DAR CITAS DENTRO DEL ESTANDAR QUE ES DE 8 DIAS, PERO SE TIENE DEMANDA INSASISTEFECHA, PARA ESTA ESSPECIALIDAD LAS CITAS SON PRIORIZDAS EN EL SERVICIO DE GINECOLOGIA POR PARTE DE LA AUXILIAR DE CONSULTORIO.</t>
  </si>
  <si>
    <t>PARA EL MES DE ENERO DE OBSERVA QUE AUNQUE SE ESTUVO DENTRO DE LA META ESPERADA PARA ALGUNAS EPES COMO MEDIMAS SUBSIDIADO Y PIJAOSALUD ESTUVO POR FUERA, POR TAL MOTIVO SE ELABORO PLAN DE MEJORA, SE EVIDENCIA QUE EL CONTAR CON UN SOLO PORFESIONAL LOS PRIMEROS DIAS DEL MES OCASIONA QUE NO SE PUEDA OFRECER CONSULTA ALGUNOS DIAS O E NUMERO DE CITAS REQUERIDO, EL PORCENTAJE DE INCUMPLIMIENTO FUE DEL DEL 18,22% , FEBRERO DEL 16,85 Y MARZO 16,9 DE INCUMPLIMIENTO, AUNQUE ESTAS CITAS SON PRIORIZADAS OBSERVACION INCUMPLIMIENTO NOTABLE PESE A LAS RECOMENDACIONES QUE SE HACEN AL ASIGNAR LA CITA . PARA EL MES DE OCTUBRE LA OPORTUNIDAD FUE DEL 5,3 DIAS, SE PRIORIZA LA MATERNA SEGUN SU RIESGO PUES EL NO CONTAR CON EL NUMERO DE CONSULTAS FIJO PARA TODOS LOS DIAS OCASIONA DEMANDA INSATISFECHA.</t>
  </si>
  <si>
    <t>PARA EL MES DE ENERO SE PRESENTO UNA OPORTUNIDAD  DEL 6.4 % FEBRERO DE 5,95 Y MARZO DEL 9,4, SE OBSERVA DEMANDA INSATISFECHA AL TERMINAR EL TRIMESTRE USUARIOS OLVIDAN FECHA CITA CON FACILIDAD, SE DETERMINAR LLAMAR USUARIOS Y SER REEMPLAZADOS POR LOS USUARIOS EN LISTA DE ESPERA. SE LOGRO DURANTE LOS TRES TRIMESTRE LA OPORTUNIDAD EN UN MUY BUEN PROMEDIO, ESTA ESPECIALIDAD TIENE MUCHO PACIENTE DE CONTROL LO QUE OCASIONA DEMANADA INSATISFECHA, PERO LA CONSULTA DE PRIMERA VEZ SE HA LOGRADO DAR CUMPLIMIENTO DENTRO DEL ESTANDAR</t>
  </si>
  <si>
    <t>Oportunidad de sevicios de imagenología (procedimiento de ecografia) (días) tiempo promedio de espera para la toma de ecografia</t>
  </si>
  <si>
    <t>Tiempo de espera en Consulta médica especializada - imagenologia</t>
  </si>
  <si>
    <t>META</t>
  </si>
  <si>
    <t>EL SERVICIO DE IRMAGENOLIA EN ECOGRAFIAS POR RADIOLOGO SE REALIZAN LOS DIAS LUNES Y VIERNES , LAS GINECOOBSTETRICAS LOS DIAS MAERTES MIERCOLES Y JUEVES, DURANTE EL PRIMER TRIMESTRE EN PROMEDIO  SE ASIGNO A 6 DIAS , SE REALIZO LISTA DE ESPERA Y SE REALIZA LLAMADA TELEFONICA DE ACUERDO A LA DISPONIBILIDAD DE AGENDA,  LA DEMANDA DE ESTE SERVICIO ES MUY GRANDE, SE ADICIONARON HORAS  EN LOS MESES DE SEPTIEMBRE Y OCTUBRE Y SE REPROGRAMO AGENDA DE GINECOLOGIA HASTA LOS DIAS SABADOS, PERO SE CONTINUA CON DEMANDA INSATISFECHAS DESDE OCTUBREE NOVIEMBRE</t>
  </si>
  <si>
    <t>Las citas de odontologia son asignadas el mismo dia , lo que al realizar la suma de tiempo de espera da inferior al numero de citas. Se reviso el proceso de asignacion de citas y se recomienda a el servicio de odontologia mejorar la asignacion de cita programada, se cuenta con 3,5 prefesionales que estan disponibles de lunes a viernes.</t>
  </si>
  <si>
    <t>proporcion Global de satisfaccion de los usuarios</t>
  </si>
  <si>
    <t>PARA EL PRIMER TRIMESTRE DIO COMO RESULTADO EL 91% , SE RECOMIENDA REALIZAR MEDICION DE  MANERA MESUAL ENCONTRADO MEDICION HASTA EL MES DE SEPTIEMBRE DONDE LLASATISFACCION FUE LA MAS BAJA DEL 85%, SE REVISARON ENCUENSTA Y M ANERA DE RECOLECTA LA INFORMACION TOMANDO COMO MUESTRA EL NUEMRO DE USUARIOS ATENDIDOS EN CADA SERVICIO</t>
  </si>
  <si>
    <t>Admi-facturacion</t>
  </si>
  <si>
    <t>Dra. Zapata Concha, Ruby Portela, Luis augusto hurtado.</t>
  </si>
  <si>
    <t>Gestion  de Recursos Financieros</t>
  </si>
  <si>
    <t>Gerencia de la tecnologia</t>
  </si>
  <si>
    <t>Dra. Zapata Concha, Luis augusto hurtado.</t>
  </si>
  <si>
    <t>Dra. Zapata Concha, Mayra Cuellar, Luis augusto hurtado.</t>
  </si>
  <si>
    <t>Dra. Zapata Concha,  Luis augusto hurtado.</t>
  </si>
  <si>
    <t xml:space="preserve">servicio farmaceutico </t>
  </si>
  <si>
    <t>servicio farmaceutico-inventario</t>
  </si>
  <si>
    <t>gestion medica asistencial</t>
  </si>
  <si>
    <t xml:space="preserve">atencion al usuario </t>
  </si>
  <si>
    <t>Gestion del talento Humano</t>
  </si>
  <si>
    <t xml:space="preserve">cocina </t>
  </si>
  <si>
    <t>Gestion Financiera</t>
  </si>
  <si>
    <t>Sistemas de Informacion y Comunicación</t>
  </si>
  <si>
    <t>X</t>
  </si>
  <si>
    <t xml:space="preserve">Estándares de Gerencia </t>
  </si>
  <si>
    <t>HOSPITALIZACION PRIMER PISO</t>
  </si>
  <si>
    <t xml:space="preserve">LABORATORIO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</si>
</sst>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Red]0"/>
  </numFmts>
  <fonts count="49" x14ac:knownFonts="1">
    <font>
      <sz val="11"/>
      <color theme="1"/>
      <name val="Calibri"/>
      <family val="2"/>
      <scheme val="minor"/>
    </font>
    <font>
      <sz val="11"/>
      <color indexed="8"/>
      <name val="Arial"/>
      <family val="2"/>
    </font>
    <font>
      <b/>
      <sz val="12"/>
      <color indexed="8"/>
      <name val="Arial"/>
      <family val="2"/>
    </font>
    <font>
      <b/>
      <sz val="5"/>
      <color indexed="8"/>
      <name val="Arial"/>
      <family val="2"/>
    </font>
    <font>
      <sz val="12"/>
      <name val="Arial"/>
      <family val="2"/>
    </font>
    <font>
      <b/>
      <i/>
      <sz val="12"/>
      <color indexed="8"/>
      <name val="Arial"/>
      <family val="2"/>
    </font>
    <font>
      <sz val="8"/>
      <color indexed="8"/>
      <name val="Calibri"/>
      <family val="2"/>
    </font>
    <font>
      <sz val="8"/>
      <name val="Arial"/>
      <family val="2"/>
    </font>
    <font>
      <b/>
      <sz val="10"/>
      <name val="Arial"/>
      <family val="2"/>
    </font>
    <font>
      <b/>
      <sz val="8"/>
      <name val="Arial"/>
      <family val="2"/>
    </font>
    <font>
      <b/>
      <sz val="20"/>
      <name val="Arial"/>
      <family val="2"/>
    </font>
    <font>
      <sz val="8"/>
      <name val="Calibri"/>
      <family val="2"/>
    </font>
    <font>
      <sz val="10"/>
      <name val="Arial"/>
      <family val="2"/>
    </font>
    <font>
      <sz val="9"/>
      <name val="Arial"/>
      <family val="2"/>
    </font>
    <font>
      <b/>
      <sz val="9"/>
      <name val="Arial"/>
      <family val="2"/>
    </font>
    <font>
      <b/>
      <sz val="9"/>
      <color theme="1"/>
      <name val="Arial"/>
      <family val="2"/>
    </font>
    <font>
      <b/>
      <sz val="8"/>
      <color indexed="12"/>
      <name val="Arial"/>
      <family val="2"/>
    </font>
    <font>
      <b/>
      <sz val="10"/>
      <color indexed="12"/>
      <name val="Arial"/>
      <family val="2"/>
    </font>
    <font>
      <b/>
      <sz val="10"/>
      <color indexed="10"/>
      <name val="Arial"/>
      <family val="2"/>
    </font>
    <font>
      <sz val="8"/>
      <color indexed="10"/>
      <name val="Arial"/>
      <family val="2"/>
    </font>
    <font>
      <b/>
      <sz val="8"/>
      <color indexed="8"/>
      <name val="Tahoma"/>
      <family val="2"/>
    </font>
    <font>
      <b/>
      <sz val="9"/>
      <color theme="1"/>
      <name val="Calibri"/>
      <family val="2"/>
      <scheme val="minor"/>
    </font>
    <font>
      <sz val="14"/>
      <name val="Arial"/>
      <family val="2"/>
    </font>
    <font>
      <sz val="9"/>
      <color theme="1"/>
      <name val="Calibri"/>
      <family val="2"/>
      <scheme val="minor"/>
    </font>
    <font>
      <sz val="10"/>
      <color theme="1"/>
      <name val="Calibri"/>
      <family val="2"/>
      <scheme val="minor"/>
    </font>
    <font>
      <sz val="11"/>
      <color theme="1"/>
      <name val="Calibri"/>
      <family val="2"/>
      <scheme val="minor"/>
    </font>
    <font>
      <sz val="11"/>
      <color indexed="8"/>
      <name val="Calibri"/>
      <family val="2"/>
    </font>
    <font>
      <sz val="9"/>
      <color indexed="8"/>
      <name val="Tahoma"/>
      <family val="2"/>
    </font>
    <font>
      <sz val="10"/>
      <color theme="1"/>
      <name val="Times New Roman"/>
      <family val="1"/>
    </font>
    <font>
      <b/>
      <sz val="8"/>
      <color theme="1"/>
      <name val="Arial"/>
      <family val="2"/>
    </font>
    <font>
      <sz val="8"/>
      <color theme="1"/>
      <name val="Arial"/>
      <family val="2"/>
    </font>
    <font>
      <sz val="10"/>
      <color indexed="8"/>
      <name val="Calibri"/>
      <family val="2"/>
    </font>
    <font>
      <sz val="11"/>
      <color rgb="FF000000"/>
      <name val="Calibri"/>
      <family val="2"/>
      <scheme val="minor"/>
    </font>
    <font>
      <sz val="9"/>
      <color rgb="FF000000"/>
      <name val="Arial"/>
      <family val="2"/>
    </font>
    <font>
      <b/>
      <sz val="9"/>
      <color rgb="FF000000"/>
      <name val="Arial"/>
      <family val="2"/>
    </font>
    <font>
      <i/>
      <sz val="9"/>
      <color rgb="FF000000"/>
      <name val="Arial"/>
      <family val="2"/>
    </font>
    <font>
      <b/>
      <sz val="7"/>
      <name val="Arial"/>
      <family val="2"/>
    </font>
    <font>
      <sz val="11"/>
      <name val="Arial"/>
      <family val="2"/>
    </font>
    <font>
      <b/>
      <sz val="11"/>
      <color theme="1"/>
      <name val="Calibri"/>
      <family val="2"/>
      <scheme val="minor"/>
    </font>
    <font>
      <b/>
      <i/>
      <sz val="10"/>
      <name val="Arial"/>
      <family val="2"/>
    </font>
    <font>
      <i/>
      <sz val="10"/>
      <name val="Arial"/>
      <family val="2"/>
    </font>
    <font>
      <b/>
      <sz val="12"/>
      <name val="Arial"/>
      <family val="2"/>
    </font>
    <font>
      <b/>
      <sz val="12"/>
      <color theme="1"/>
      <name val="Calibri"/>
      <family val="2"/>
      <scheme val="minor"/>
    </font>
    <font>
      <sz val="8"/>
      <color rgb="FF000000"/>
      <name val="Verdana"/>
      <family val="2"/>
    </font>
    <font>
      <b/>
      <sz val="14"/>
      <name val="Calibri"/>
      <family val="2"/>
      <scheme val="minor"/>
    </font>
    <font>
      <b/>
      <sz val="10"/>
      <color theme="1" tint="0.34998626667073579"/>
      <name val="Comic Sans MS"/>
      <family val="4"/>
    </font>
    <font>
      <b/>
      <sz val="10"/>
      <color rgb="FF595959"/>
      <name val="Comic Sans MS"/>
      <family val="4"/>
    </font>
    <font>
      <b/>
      <i/>
      <sz val="9"/>
      <color rgb="FF000000"/>
      <name val="Arial"/>
      <family val="2"/>
    </font>
    <font>
      <sz val="10"/>
      <name val="Mangal"/>
      <family val="2"/>
    </font>
  </fonts>
  <fills count="28">
    <fill>
      <patternFill patternType="none"/>
    </fill>
    <fill>
      <patternFill patternType="gray125"/>
    </fill>
    <fill>
      <patternFill patternType="solid">
        <fgColor indexed="17"/>
        <bgColor indexed="64"/>
      </patternFill>
    </fill>
    <fill>
      <patternFill patternType="solid">
        <fgColor indexed="9"/>
        <bgColor indexed="64"/>
      </patternFill>
    </fill>
    <fill>
      <patternFill patternType="solid">
        <fgColor indexed="55"/>
        <bgColor indexed="23"/>
      </patternFill>
    </fill>
    <fill>
      <patternFill patternType="solid">
        <fgColor indexed="22"/>
        <bgColor indexed="31"/>
      </patternFill>
    </fill>
    <fill>
      <patternFill patternType="solid">
        <fgColor indexed="27"/>
        <bgColor indexed="41"/>
      </patternFill>
    </fill>
    <fill>
      <patternFill patternType="solid">
        <fgColor indexed="42"/>
        <bgColor indexed="27"/>
      </patternFill>
    </fill>
    <fill>
      <patternFill patternType="solid">
        <fgColor indexed="11"/>
        <bgColor indexed="49"/>
      </patternFill>
    </fill>
    <fill>
      <patternFill patternType="solid">
        <fgColor indexed="13"/>
        <bgColor indexed="34"/>
      </patternFill>
    </fill>
    <fill>
      <patternFill patternType="solid">
        <fgColor indexed="10"/>
        <bgColor indexed="60"/>
      </patternFill>
    </fill>
    <fill>
      <patternFill patternType="solid">
        <fgColor theme="0"/>
        <bgColor indexed="64"/>
      </patternFill>
    </fill>
    <fill>
      <patternFill patternType="solid">
        <fgColor rgb="FFFF0000"/>
        <bgColor indexed="64"/>
      </patternFill>
    </fill>
    <fill>
      <patternFill patternType="solid">
        <fgColor indexed="31"/>
        <bgColor indexed="42"/>
      </patternFill>
    </fill>
    <fill>
      <patternFill patternType="solid">
        <fgColor indexed="19"/>
        <bgColor indexed="23"/>
      </patternFill>
    </fill>
    <fill>
      <patternFill patternType="solid">
        <fgColor indexed="42"/>
        <bgColor indexed="31"/>
      </patternFill>
    </fill>
    <fill>
      <patternFill patternType="solid">
        <fgColor indexed="22"/>
        <bgColor indexed="42"/>
      </patternFill>
    </fill>
    <fill>
      <patternFill patternType="solid">
        <fgColor theme="6" tint="0.39997558519241921"/>
        <bgColor indexed="64"/>
      </patternFill>
    </fill>
    <fill>
      <patternFill patternType="solid">
        <fgColor theme="6" tint="0.39997558519241921"/>
        <bgColor indexed="42"/>
      </patternFill>
    </fill>
    <fill>
      <patternFill patternType="solid">
        <fgColor rgb="FF00B050"/>
        <bgColor indexed="64"/>
      </patternFill>
    </fill>
    <fill>
      <patternFill patternType="solid">
        <fgColor rgb="FFC5E0B3"/>
        <bgColor indexed="64"/>
      </patternFill>
    </fill>
    <fill>
      <patternFill patternType="solid">
        <fgColor rgb="FFFFFF00"/>
        <bgColor indexed="64"/>
      </patternFill>
    </fill>
    <fill>
      <patternFill patternType="solid">
        <fgColor rgb="FFFFFFFF"/>
        <bgColor indexed="64"/>
      </patternFill>
    </fill>
    <fill>
      <patternFill patternType="solid">
        <fgColor rgb="FF008000"/>
        <bgColor indexed="64"/>
      </patternFill>
    </fill>
    <fill>
      <patternFill patternType="solid">
        <fgColor rgb="FF92D050"/>
        <bgColor indexed="64"/>
      </patternFill>
    </fill>
    <fill>
      <patternFill patternType="solid">
        <fgColor theme="3" tint="0.79998168889431442"/>
        <bgColor indexed="31"/>
      </patternFill>
    </fill>
    <fill>
      <patternFill patternType="solid">
        <fgColor theme="0" tint="-4.9989318521683403E-2"/>
        <bgColor indexed="64"/>
      </patternFill>
    </fill>
    <fill>
      <patternFill patternType="solid">
        <fgColor theme="0"/>
        <bgColor theme="4"/>
      </patternFill>
    </fill>
  </fills>
  <borders count="8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style="thin">
        <color indexed="8"/>
      </bottom>
      <diagonal/>
    </border>
    <border>
      <left/>
      <right style="medium">
        <color indexed="8"/>
      </right>
      <top style="medium">
        <color indexed="8"/>
      </top>
      <bottom style="thin">
        <color indexed="8"/>
      </bottom>
      <diagonal/>
    </border>
    <border>
      <left style="thick">
        <color indexed="8"/>
      </left>
      <right/>
      <top/>
      <bottom/>
      <diagonal/>
    </border>
    <border>
      <left style="thin">
        <color indexed="8"/>
      </left>
      <right style="thin">
        <color indexed="8"/>
      </right>
      <top/>
      <bottom/>
      <diagonal/>
    </border>
    <border>
      <left style="thin">
        <color indexed="8"/>
      </left>
      <right style="thick">
        <color indexed="8"/>
      </right>
      <top/>
      <bottom/>
      <diagonal/>
    </border>
    <border>
      <left style="medium">
        <color indexed="8"/>
      </left>
      <right style="medium">
        <color indexed="8"/>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medium">
        <color indexed="8"/>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medium">
        <color indexed="8"/>
      </top>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style="medium">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style="medium">
        <color indexed="8"/>
      </top>
      <bottom/>
      <diagonal/>
    </border>
    <border>
      <left style="medium">
        <color indexed="8"/>
      </left>
      <right style="thin">
        <color indexed="8"/>
      </right>
      <top style="medium">
        <color indexed="8"/>
      </top>
      <bottom/>
      <diagonal/>
    </border>
    <border>
      <left/>
      <right/>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top style="thin">
        <color indexed="64"/>
      </top>
      <bottom/>
      <diagonal/>
    </border>
    <border>
      <left style="thin">
        <color indexed="8"/>
      </left>
      <right style="thin">
        <color indexed="8"/>
      </right>
      <top style="thin">
        <color indexed="8"/>
      </top>
      <bottom/>
      <diagonal/>
    </border>
    <border>
      <left/>
      <right style="thin">
        <color indexed="8"/>
      </right>
      <top style="thin">
        <color indexed="64"/>
      </top>
      <bottom/>
      <diagonal/>
    </border>
    <border>
      <left style="thin">
        <color indexed="8"/>
      </left>
      <right/>
      <top style="thin">
        <color indexed="64"/>
      </top>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rgb="FF999999"/>
      </left>
      <right style="thin">
        <color rgb="FF999999"/>
      </right>
      <top/>
      <bottom/>
      <diagonal/>
    </border>
    <border>
      <left/>
      <right style="thin">
        <color indexed="64"/>
      </right>
      <top style="thin">
        <color indexed="8"/>
      </top>
      <bottom style="thin">
        <color indexed="8"/>
      </bottom>
      <diagonal/>
    </border>
    <border>
      <left/>
      <right style="thin">
        <color indexed="64"/>
      </right>
      <top style="thin">
        <color indexed="8"/>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bottom style="thin">
        <color indexed="8"/>
      </bottom>
      <diagonal/>
    </border>
    <border>
      <left/>
      <right style="thin">
        <color indexed="64"/>
      </right>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s>
  <cellStyleXfs count="27">
    <xf numFmtId="0" fontId="0" fillId="0" borderId="0"/>
    <xf numFmtId="0" fontId="12" fillId="0" borderId="0"/>
    <xf numFmtId="0" fontId="1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9" fontId="25" fillId="0" borderId="0" applyFont="0" applyFill="0" applyBorder="0" applyAlignment="0" applyProtection="0"/>
    <xf numFmtId="0" fontId="26" fillId="0" borderId="0"/>
    <xf numFmtId="0" fontId="25" fillId="0" borderId="0"/>
    <xf numFmtId="0" fontId="12" fillId="0" borderId="0"/>
    <xf numFmtId="0" fontId="13" fillId="0" borderId="0"/>
    <xf numFmtId="0" fontId="1" fillId="0" borderId="0"/>
    <xf numFmtId="0" fontId="1" fillId="0" borderId="0"/>
    <xf numFmtId="0" fontId="26" fillId="0" borderId="0"/>
    <xf numFmtId="43" fontId="25" fillId="0" borderId="0" applyFont="0" applyFill="0" applyBorder="0" applyAlignment="0" applyProtection="0"/>
    <xf numFmtId="43" fontId="25" fillId="0" borderId="0" applyFont="0" applyFill="0" applyBorder="0" applyAlignment="0" applyProtection="0"/>
    <xf numFmtId="0" fontId="48" fillId="0" borderId="0" applyFill="0" applyBorder="0" applyAlignment="0" applyProtection="0"/>
    <xf numFmtId="0" fontId="26" fillId="0" borderId="0"/>
    <xf numFmtId="9" fontId="48" fillId="0" borderId="0" applyFill="0" applyBorder="0" applyAlignment="0" applyProtection="0"/>
  </cellStyleXfs>
  <cellXfs count="534">
    <xf numFmtId="0" fontId="0" fillId="0" borderId="0" xfId="0"/>
    <xf numFmtId="0" fontId="0" fillId="0" borderId="2" xfId="0" applyBorder="1"/>
    <xf numFmtId="0" fontId="0" fillId="0" borderId="0" xfId="0" applyBorder="1"/>
    <xf numFmtId="0" fontId="0" fillId="0" borderId="0" xfId="0" applyAlignment="1">
      <alignment horizontal="left" vertical="center" wrapText="1"/>
    </xf>
    <xf numFmtId="0" fontId="0" fillId="0" borderId="0" xfId="0" applyAlignment="1">
      <alignment horizontal="center" vertical="center" wrapText="1"/>
    </xf>
    <xf numFmtId="0" fontId="16" fillId="0" borderId="24" xfId="0" applyFont="1" applyBorder="1" applyAlignment="1">
      <alignment horizontal="right" vertical="center" wrapText="1"/>
    </xf>
    <xf numFmtId="0" fontId="17" fillId="0" borderId="0" xfId="0" applyFont="1" applyBorder="1" applyAlignment="1">
      <alignment horizontal="right" vertical="center" wrapText="1"/>
    </xf>
    <xf numFmtId="0" fontId="16" fillId="0" borderId="0" xfId="0" applyFont="1" applyBorder="1" applyAlignment="1">
      <alignment horizontal="right" vertical="center" wrapText="1"/>
    </xf>
    <xf numFmtId="0" fontId="9" fillId="4" borderId="24" xfId="0" applyFont="1" applyFill="1" applyBorder="1" applyAlignment="1">
      <alignment horizontal="center" vertical="center"/>
    </xf>
    <xf numFmtId="0" fontId="9" fillId="4" borderId="25" xfId="0" applyFont="1" applyFill="1" applyBorder="1" applyAlignment="1">
      <alignment horizontal="center" vertical="center" wrapText="1"/>
    </xf>
    <xf numFmtId="0" fontId="9" fillId="4" borderId="25" xfId="0" applyFont="1" applyFill="1" applyBorder="1" applyAlignment="1">
      <alignment horizontal="center" vertical="center"/>
    </xf>
    <xf numFmtId="0" fontId="19" fillId="0" borderId="0" xfId="0" applyFont="1" applyAlignment="1">
      <alignment horizontal="left" vertical="center" wrapText="1"/>
    </xf>
    <xf numFmtId="0" fontId="8" fillId="5" borderId="24" xfId="0" applyFont="1" applyFill="1" applyBorder="1" applyAlignment="1">
      <alignment horizontal="center"/>
    </xf>
    <xf numFmtId="0" fontId="8" fillId="5" borderId="26" xfId="0" applyFont="1" applyFill="1" applyBorder="1" applyAlignment="1">
      <alignment horizontal="center"/>
    </xf>
    <xf numFmtId="0" fontId="7" fillId="6" borderId="27" xfId="0" applyFont="1" applyFill="1" applyBorder="1" applyAlignment="1">
      <alignment horizontal="justify" vertical="center" wrapText="1"/>
    </xf>
    <xf numFmtId="0" fontId="9" fillId="6" borderId="28" xfId="0" applyFont="1" applyFill="1" applyBorder="1" applyAlignment="1">
      <alignment horizontal="center" vertical="center"/>
    </xf>
    <xf numFmtId="0" fontId="9" fillId="5" borderId="29" xfId="0" applyFont="1" applyFill="1" applyBorder="1" applyAlignment="1">
      <alignment horizontal="center" vertical="center" wrapText="1"/>
    </xf>
    <xf numFmtId="0" fontId="9" fillId="5" borderId="30" xfId="0" applyFont="1" applyFill="1" applyBorder="1" applyAlignment="1">
      <alignment horizontal="center" vertical="center" wrapText="1"/>
    </xf>
    <xf numFmtId="0" fontId="9" fillId="5" borderId="31" xfId="0" applyFont="1" applyFill="1" applyBorder="1" applyAlignment="1">
      <alignment horizontal="center" vertical="center" wrapText="1"/>
    </xf>
    <xf numFmtId="0" fontId="7" fillId="6" borderId="32" xfId="0" applyFont="1" applyFill="1" applyBorder="1" applyAlignment="1">
      <alignment horizontal="justify" vertical="center" wrapText="1"/>
    </xf>
    <xf numFmtId="0" fontId="9" fillId="6" borderId="33" xfId="0" applyFont="1" applyFill="1" applyBorder="1" applyAlignment="1">
      <alignment horizontal="center" vertical="center"/>
    </xf>
    <xf numFmtId="0" fontId="7" fillId="6" borderId="34" xfId="0" applyFont="1" applyFill="1" applyBorder="1" applyAlignment="1">
      <alignment horizontal="justify" vertical="center" wrapText="1"/>
    </xf>
    <xf numFmtId="0" fontId="9" fillId="6" borderId="35" xfId="0" applyFont="1" applyFill="1" applyBorder="1" applyAlignment="1">
      <alignment horizontal="center" vertical="center"/>
    </xf>
    <xf numFmtId="0" fontId="0" fillId="0" borderId="0" xfId="0" applyAlignment="1">
      <alignment horizontal="center"/>
    </xf>
    <xf numFmtId="0" fontId="8" fillId="5" borderId="39" xfId="0" applyFont="1" applyFill="1" applyBorder="1" applyAlignment="1">
      <alignment horizontal="center" vertical="center" wrapText="1"/>
    </xf>
    <xf numFmtId="0" fontId="8" fillId="5" borderId="43" xfId="0" applyFont="1" applyFill="1" applyBorder="1" applyAlignment="1">
      <alignment horizontal="center"/>
    </xf>
    <xf numFmtId="0" fontId="9" fillId="6" borderId="27" xfId="0" applyFont="1" applyFill="1" applyBorder="1" applyAlignment="1">
      <alignment horizontal="center" vertical="center"/>
    </xf>
    <xf numFmtId="0" fontId="9" fillId="6" borderId="32" xfId="0" applyFont="1" applyFill="1" applyBorder="1" applyAlignment="1">
      <alignment horizontal="center" vertical="center"/>
    </xf>
    <xf numFmtId="0" fontId="12" fillId="0" borderId="0" xfId="0" applyFont="1" applyBorder="1" applyAlignment="1">
      <alignment horizontal="left" vertical="center" wrapText="1"/>
    </xf>
    <xf numFmtId="0" fontId="10" fillId="11" borderId="2" xfId="0" applyFont="1" applyFill="1" applyBorder="1" applyAlignment="1">
      <alignment horizontal="center" wrapText="1"/>
    </xf>
    <xf numFmtId="16" fontId="9" fillId="6" borderId="35" xfId="0" applyNumberFormat="1" applyFont="1" applyFill="1" applyBorder="1" applyAlignment="1">
      <alignment horizontal="center" vertical="center"/>
    </xf>
    <xf numFmtId="0" fontId="7" fillId="7" borderId="46" xfId="0" applyFont="1" applyFill="1" applyBorder="1" applyAlignment="1">
      <alignment horizontal="left" vertical="center" wrapText="1"/>
    </xf>
    <xf numFmtId="0" fontId="7" fillId="8" borderId="45" xfId="0" applyFont="1" applyFill="1" applyBorder="1" applyAlignment="1">
      <alignment horizontal="center"/>
    </xf>
    <xf numFmtId="0" fontId="7" fillId="7" borderId="44" xfId="0" applyFont="1" applyFill="1" applyBorder="1" applyAlignment="1">
      <alignment horizontal="center" vertical="center" wrapText="1"/>
    </xf>
    <xf numFmtId="0" fontId="0" fillId="11" borderId="0" xfId="0" applyFill="1"/>
    <xf numFmtId="0" fontId="6" fillId="0" borderId="2" xfId="0" applyFont="1" applyBorder="1" applyAlignment="1">
      <alignment horizontal="center" wrapText="1"/>
    </xf>
    <xf numFmtId="0" fontId="0" fillId="19" borderId="2" xfId="0" applyFill="1" applyBorder="1"/>
    <xf numFmtId="0" fontId="6" fillId="0" borderId="17" xfId="0" applyFont="1" applyBorder="1" applyAlignment="1">
      <alignment horizontal="center" wrapText="1"/>
    </xf>
    <xf numFmtId="0" fontId="0" fillId="0" borderId="17" xfId="0" applyBorder="1"/>
    <xf numFmtId="0" fontId="0" fillId="0" borderId="0" xfId="0"/>
    <xf numFmtId="0" fontId="30" fillId="0" borderId="23" xfId="0" applyFont="1" applyBorder="1" applyAlignment="1">
      <alignment horizontal="justify" vertical="center" wrapText="1"/>
    </xf>
    <xf numFmtId="0" fontId="30" fillId="0" borderId="3" xfId="0" applyFont="1" applyBorder="1" applyAlignment="1">
      <alignment horizontal="justify" vertical="center" wrapText="1"/>
    </xf>
    <xf numFmtId="0" fontId="32" fillId="0" borderId="0" xfId="0" applyFont="1" applyAlignment="1">
      <alignment horizontal="justify" vertical="center"/>
    </xf>
    <xf numFmtId="0" fontId="24" fillId="0" borderId="0" xfId="0" applyFont="1" applyAlignment="1">
      <alignment wrapText="1"/>
    </xf>
    <xf numFmtId="0" fontId="34" fillId="0" borderId="12" xfId="0" applyFont="1" applyBorder="1" applyAlignment="1">
      <alignment horizontal="center" vertical="center" wrapText="1"/>
    </xf>
    <xf numFmtId="0" fontId="34" fillId="0" borderId="3" xfId="0" applyFont="1" applyBorder="1" applyAlignment="1">
      <alignment horizontal="center" vertical="center" wrapText="1"/>
    </xf>
    <xf numFmtId="0" fontId="35" fillId="0" borderId="3" xfId="0" applyFont="1" applyBorder="1" applyAlignment="1">
      <alignment horizontal="center" vertical="center" wrapText="1"/>
    </xf>
    <xf numFmtId="0" fontId="33" fillId="0" borderId="12" xfId="0" applyFont="1" applyBorder="1" applyAlignment="1">
      <alignment horizontal="center" vertical="center" wrapText="1"/>
    </xf>
    <xf numFmtId="0" fontId="34" fillId="23" borderId="3" xfId="0" applyFont="1" applyFill="1" applyBorder="1" applyAlignment="1">
      <alignment horizontal="center" vertical="center"/>
    </xf>
    <xf numFmtId="0" fontId="34" fillId="23" borderId="3" xfId="0" applyFont="1" applyFill="1" applyBorder="1" applyAlignment="1">
      <alignment horizontal="center" vertical="center" wrapText="1"/>
    </xf>
    <xf numFmtId="0" fontId="34" fillId="22" borderId="3" xfId="0" applyFont="1" applyFill="1" applyBorder="1" applyAlignment="1">
      <alignment horizontal="justify" vertical="center" wrapText="1"/>
    </xf>
    <xf numFmtId="0" fontId="34" fillId="22" borderId="3" xfId="0" applyFont="1" applyFill="1" applyBorder="1" applyAlignment="1">
      <alignment horizontal="center" vertical="center" wrapText="1"/>
    </xf>
    <xf numFmtId="0" fontId="34" fillId="22" borderId="12" xfId="0" applyFont="1" applyFill="1" applyBorder="1" applyAlignment="1">
      <alignment horizontal="center" vertical="center" wrapText="1"/>
    </xf>
    <xf numFmtId="0" fontId="15" fillId="22" borderId="3" xfId="0" applyFont="1" applyFill="1" applyBorder="1" applyAlignment="1">
      <alignment horizontal="center" vertical="center" wrapText="1"/>
    </xf>
    <xf numFmtId="0" fontId="15" fillId="22" borderId="12" xfId="0" applyFont="1" applyFill="1" applyBorder="1" applyAlignment="1">
      <alignment horizontal="center" vertical="center" wrapText="1"/>
    </xf>
    <xf numFmtId="0" fontId="34" fillId="0" borderId="66" xfId="0" applyFont="1" applyBorder="1" applyAlignment="1">
      <alignment horizontal="justify" vertical="center" wrapText="1"/>
    </xf>
    <xf numFmtId="0" fontId="33" fillId="0" borderId="23" xfId="0" applyFont="1" applyBorder="1" applyAlignment="1">
      <alignment horizontal="center" vertical="center"/>
    </xf>
    <xf numFmtId="0" fontId="33" fillId="23" borderId="3" xfId="0" applyFont="1" applyFill="1" applyBorder="1" applyAlignment="1">
      <alignment horizontal="justify" vertical="center"/>
    </xf>
    <xf numFmtId="0" fontId="33" fillId="0" borderId="3" xfId="0" applyFont="1" applyBorder="1" applyAlignment="1">
      <alignment horizontal="justify" vertical="center"/>
    </xf>
    <xf numFmtId="0" fontId="33" fillId="21" borderId="3" xfId="0" applyFont="1" applyFill="1" applyBorder="1" applyAlignment="1">
      <alignment horizontal="justify" vertical="center"/>
    </xf>
    <xf numFmtId="0" fontId="33" fillId="12" borderId="3" xfId="0" applyFont="1" applyFill="1" applyBorder="1" applyAlignment="1">
      <alignment horizontal="justify"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8" fillId="0" borderId="0" xfId="0" applyFont="1"/>
    <xf numFmtId="0" fontId="30" fillId="0" borderId="12" xfId="0" applyFont="1" applyBorder="1" applyAlignment="1">
      <alignment vertical="center"/>
    </xf>
    <xf numFmtId="0" fontId="0" fillId="11" borderId="2" xfId="0" applyFill="1" applyBorder="1"/>
    <xf numFmtId="0" fontId="10" fillId="24" borderId="2" xfId="0" applyFont="1" applyFill="1" applyBorder="1" applyAlignment="1">
      <alignment horizontal="center" wrapText="1"/>
    </xf>
    <xf numFmtId="0" fontId="0" fillId="24" borderId="2" xfId="0" applyFill="1" applyBorder="1"/>
    <xf numFmtId="17" fontId="8" fillId="11" borderId="2" xfId="0" applyNumberFormat="1" applyFont="1" applyFill="1" applyBorder="1" applyAlignment="1">
      <alignment horizontal="center" wrapText="1"/>
    </xf>
    <xf numFmtId="0" fontId="12" fillId="0" borderId="0" xfId="1"/>
    <xf numFmtId="0" fontId="39" fillId="25" borderId="17" xfId="1" applyFont="1" applyFill="1" applyBorder="1" applyAlignment="1">
      <alignment vertical="center" wrapText="1"/>
    </xf>
    <xf numFmtId="0" fontId="39" fillId="25" borderId="76" xfId="1" applyFont="1" applyFill="1" applyBorder="1" applyAlignment="1">
      <alignment vertical="center" wrapText="1"/>
    </xf>
    <xf numFmtId="0" fontId="39" fillId="25" borderId="1" xfId="1" applyFont="1" applyFill="1" applyBorder="1" applyAlignment="1">
      <alignment vertical="center" wrapText="1"/>
    </xf>
    <xf numFmtId="0" fontId="39" fillId="25" borderId="2" xfId="1" applyFont="1" applyFill="1" applyBorder="1" applyAlignment="1">
      <alignment horizontal="center" vertical="center" wrapText="1"/>
    </xf>
    <xf numFmtId="0" fontId="40" fillId="24" borderId="15" xfId="1" applyFont="1" applyFill="1" applyBorder="1" applyAlignment="1">
      <alignment vertical="center" wrapText="1"/>
    </xf>
    <xf numFmtId="0" fontId="40" fillId="0" borderId="17" xfId="1" applyFont="1" applyFill="1" applyBorder="1" applyAlignment="1">
      <alignment vertical="center" wrapText="1"/>
    </xf>
    <xf numFmtId="0" fontId="4" fillId="21" borderId="2" xfId="1" applyFont="1" applyFill="1" applyBorder="1" applyAlignment="1">
      <alignment horizontal="center" vertical="center" wrapText="1"/>
    </xf>
    <xf numFmtId="0" fontId="4" fillId="24" borderId="2" xfId="1" applyFont="1" applyFill="1" applyBorder="1" applyAlignment="1">
      <alignment horizontal="center" vertical="center" wrapText="1"/>
    </xf>
    <xf numFmtId="0" fontId="40" fillId="0" borderId="2" xfId="1" applyFont="1" applyFill="1" applyBorder="1" applyAlignment="1">
      <alignment horizontal="left" vertical="center" wrapText="1"/>
    </xf>
    <xf numFmtId="0" fontId="40" fillId="0" borderId="2" xfId="1" quotePrefix="1" applyFont="1" applyFill="1" applyBorder="1" applyAlignment="1">
      <alignment horizontal="left" vertical="center" wrapText="1"/>
    </xf>
    <xf numFmtId="0" fontId="4" fillId="12" borderId="2" xfId="1" applyFont="1" applyFill="1" applyBorder="1" applyAlignment="1">
      <alignment horizontal="center" vertical="center" wrapText="1"/>
    </xf>
    <xf numFmtId="0" fontId="40" fillId="0" borderId="15" xfId="1" applyFont="1" applyFill="1" applyBorder="1" applyAlignment="1">
      <alignment vertical="center" wrapText="1"/>
    </xf>
    <xf numFmtId="0" fontId="40" fillId="0" borderId="17" xfId="1" applyFont="1" applyFill="1" applyBorder="1" applyAlignment="1">
      <alignment wrapText="1"/>
    </xf>
    <xf numFmtId="0" fontId="40" fillId="0" borderId="9" xfId="1" applyFont="1" applyFill="1" applyBorder="1" applyAlignment="1">
      <alignment vertical="center" wrapText="1"/>
    </xf>
    <xf numFmtId="0" fontId="40" fillId="0" borderId="2" xfId="1" applyFont="1" applyFill="1" applyBorder="1" applyAlignment="1">
      <alignment wrapText="1"/>
    </xf>
    <xf numFmtId="0" fontId="40" fillId="0" borderId="9" xfId="1" applyFont="1" applyFill="1" applyBorder="1" applyAlignment="1">
      <alignment horizontal="center" vertical="center" wrapText="1"/>
    </xf>
    <xf numFmtId="0" fontId="40" fillId="0" borderId="2" xfId="1" applyFont="1" applyFill="1" applyBorder="1" applyAlignment="1">
      <alignment horizontal="center" wrapText="1"/>
    </xf>
    <xf numFmtId="0" fontId="40" fillId="0" borderId="2" xfId="1" applyFont="1" applyFill="1" applyBorder="1" applyAlignment="1">
      <alignment vertical="center" wrapText="1"/>
    </xf>
    <xf numFmtId="0" fontId="41" fillId="21" borderId="2" xfId="1" applyFont="1" applyFill="1" applyBorder="1" applyAlignment="1">
      <alignment horizontal="center" vertical="center" wrapText="1"/>
    </xf>
    <xf numFmtId="0" fontId="40" fillId="0" borderId="2" xfId="1" applyFont="1" applyFill="1" applyBorder="1" applyAlignment="1">
      <alignment horizontal="center" vertical="center" wrapText="1"/>
    </xf>
    <xf numFmtId="0" fontId="41" fillId="12" borderId="2" xfId="1" applyFont="1" applyFill="1" applyBorder="1" applyAlignment="1">
      <alignment horizontal="center" vertical="center" wrapText="1"/>
    </xf>
    <xf numFmtId="0" fontId="40" fillId="0" borderId="2" xfId="13" applyFont="1" applyFill="1" applyBorder="1" applyAlignment="1">
      <alignment horizontal="left" vertical="center" wrapText="1"/>
    </xf>
    <xf numFmtId="0" fontId="40" fillId="0" borderId="17" xfId="1" applyFont="1" applyFill="1" applyBorder="1" applyAlignment="1">
      <alignment horizontal="center" vertical="center" wrapText="1"/>
    </xf>
    <xf numFmtId="0" fontId="4" fillId="12" borderId="2" xfId="1" applyFont="1" applyFill="1" applyBorder="1" applyAlignment="1">
      <alignment wrapText="1"/>
    </xf>
    <xf numFmtId="0" fontId="4" fillId="24" borderId="2" xfId="1" applyFont="1" applyFill="1" applyBorder="1" applyAlignment="1">
      <alignment wrapText="1"/>
    </xf>
    <xf numFmtId="0" fontId="40" fillId="0" borderId="2" xfId="1" applyFont="1" applyFill="1" applyBorder="1" applyAlignment="1">
      <alignment vertical="top" wrapText="1"/>
    </xf>
    <xf numFmtId="0" fontId="12" fillId="0" borderId="2" xfId="1" applyFont="1" applyFill="1" applyBorder="1" applyAlignment="1">
      <alignment wrapText="1"/>
    </xf>
    <xf numFmtId="0" fontId="12" fillId="24" borderId="9" xfId="1" applyFont="1" applyFill="1" applyBorder="1" applyAlignment="1">
      <alignment vertical="center" wrapText="1"/>
    </xf>
    <xf numFmtId="0" fontId="12" fillId="0" borderId="2" xfId="1" applyFont="1" applyFill="1" applyBorder="1" applyAlignment="1">
      <alignment horizontal="left" wrapText="1"/>
    </xf>
    <xf numFmtId="0" fontId="12" fillId="0" borderId="2" xfId="1" applyFont="1" applyFill="1" applyBorder="1" applyAlignment="1">
      <alignment horizontal="left" vertical="center" wrapText="1"/>
    </xf>
    <xf numFmtId="0" fontId="4" fillId="24" borderId="14" xfId="1" applyFont="1" applyFill="1" applyBorder="1" applyAlignment="1">
      <alignment horizontal="center" vertical="center"/>
    </xf>
    <xf numFmtId="0" fontId="4" fillId="21" borderId="2" xfId="1" applyFont="1" applyFill="1" applyBorder="1" applyAlignment="1">
      <alignment horizontal="center" wrapText="1"/>
    </xf>
    <xf numFmtId="0" fontId="4" fillId="21" borderId="2" xfId="1" applyFont="1" applyFill="1" applyBorder="1" applyAlignment="1">
      <alignment wrapText="1"/>
    </xf>
    <xf numFmtId="0" fontId="4" fillId="21" borderId="10" xfId="1" applyFont="1" applyFill="1" applyBorder="1" applyAlignment="1"/>
    <xf numFmtId="0" fontId="12" fillId="0" borderId="2" xfId="1" applyFont="1" applyFill="1" applyBorder="1" applyAlignment="1">
      <alignment horizontal="left" vertical="top" wrapText="1"/>
    </xf>
    <xf numFmtId="0" fontId="4" fillId="12" borderId="17" xfId="1" applyFont="1" applyFill="1" applyBorder="1" applyAlignment="1">
      <alignment wrapText="1"/>
    </xf>
    <xf numFmtId="0" fontId="4" fillId="21" borderId="17" xfId="1" applyFont="1" applyFill="1" applyBorder="1" applyAlignment="1">
      <alignment wrapText="1"/>
    </xf>
    <xf numFmtId="0" fontId="12" fillId="0" borderId="8" xfId="1" applyFont="1" applyFill="1" applyBorder="1" applyAlignment="1">
      <alignment horizontal="center" vertical="center" wrapText="1"/>
    </xf>
    <xf numFmtId="0" fontId="4" fillId="21" borderId="66" xfId="1" applyFont="1" applyFill="1" applyBorder="1" applyAlignment="1">
      <alignment wrapText="1"/>
    </xf>
    <xf numFmtId="0" fontId="4" fillId="24" borderId="66" xfId="1" applyFont="1" applyFill="1" applyBorder="1" applyAlignment="1">
      <alignment wrapText="1"/>
    </xf>
    <xf numFmtId="0" fontId="12" fillId="0" borderId="2" xfId="1" applyFont="1" applyFill="1" applyBorder="1" applyAlignment="1">
      <alignment horizontal="center" vertical="center" wrapText="1"/>
    </xf>
    <xf numFmtId="0" fontId="4" fillId="21" borderId="1" xfId="1" applyFont="1" applyFill="1" applyBorder="1" applyAlignment="1">
      <alignment wrapText="1"/>
    </xf>
    <xf numFmtId="0" fontId="4" fillId="24" borderId="1" xfId="1" applyFont="1" applyFill="1" applyBorder="1" applyAlignment="1">
      <alignment wrapText="1"/>
    </xf>
    <xf numFmtId="0" fontId="12" fillId="0" borderId="2" xfId="1" applyFont="1" applyFill="1" applyBorder="1" applyAlignment="1">
      <alignment vertical="center" wrapText="1"/>
    </xf>
    <xf numFmtId="0" fontId="4" fillId="0" borderId="0" xfId="1" applyFont="1" applyBorder="1" applyAlignment="1">
      <alignment wrapText="1"/>
    </xf>
    <xf numFmtId="0" fontId="12" fillId="24" borderId="17" xfId="1" applyFont="1" applyFill="1" applyBorder="1" applyAlignment="1">
      <alignment vertical="top" wrapText="1"/>
    </xf>
    <xf numFmtId="0" fontId="12" fillId="0" borderId="2" xfId="1" applyFont="1" applyFill="1" applyBorder="1" applyAlignment="1">
      <alignment horizontal="center" vertical="top" wrapText="1"/>
    </xf>
    <xf numFmtId="0" fontId="12" fillId="0" borderId="2" xfId="1" applyFont="1" applyFill="1" applyBorder="1" applyAlignment="1">
      <alignment vertical="top" wrapText="1"/>
    </xf>
    <xf numFmtId="0" fontId="12" fillId="24" borderId="15" xfId="1" applyFont="1" applyFill="1" applyBorder="1" applyAlignment="1">
      <alignment vertical="top" wrapText="1"/>
    </xf>
    <xf numFmtId="0" fontId="12" fillId="24" borderId="16" xfId="1" applyFont="1" applyFill="1" applyBorder="1" applyAlignment="1">
      <alignment vertical="top" wrapText="1"/>
    </xf>
    <xf numFmtId="0" fontId="12" fillId="0" borderId="2" xfId="1" quotePrefix="1" applyFont="1" applyFill="1" applyBorder="1" applyAlignment="1">
      <alignment horizontal="left" vertical="top" wrapText="1"/>
    </xf>
    <xf numFmtId="0" fontId="12" fillId="0" borderId="17" xfId="1" applyFont="1" applyFill="1" applyBorder="1" applyAlignment="1">
      <alignment horizontal="left" vertical="top" wrapText="1"/>
    </xf>
    <xf numFmtId="0" fontId="12" fillId="24" borderId="9" xfId="1" applyFont="1" applyFill="1" applyBorder="1" applyAlignment="1">
      <alignment horizontal="left" vertical="top" wrapText="1"/>
    </xf>
    <xf numFmtId="0" fontId="0" fillId="0" borderId="0" xfId="0"/>
    <xf numFmtId="0" fontId="13" fillId="0" borderId="0" xfId="0" applyFont="1"/>
    <xf numFmtId="0" fontId="14" fillId="0" borderId="2" xfId="0" applyFont="1" applyBorder="1" applyAlignment="1">
      <alignment vertical="center" wrapText="1"/>
    </xf>
    <xf numFmtId="0" fontId="13" fillId="0" borderId="2" xfId="0" applyFont="1" applyBorder="1"/>
    <xf numFmtId="0" fontId="0" fillId="0" borderId="67" xfId="0" applyBorder="1"/>
    <xf numFmtId="0" fontId="36" fillId="14" borderId="2" xfId="0" applyFont="1" applyFill="1" applyBorder="1" applyAlignment="1">
      <alignment horizontal="center" vertical="center"/>
    </xf>
    <xf numFmtId="0" fontId="8" fillId="0" borderId="0" xfId="0" applyFont="1"/>
    <xf numFmtId="0" fontId="22" fillId="3" borderId="2" xfId="0" applyFont="1" applyFill="1" applyBorder="1"/>
    <xf numFmtId="0" fontId="12" fillId="3" borderId="2" xfId="0" applyFont="1" applyFill="1" applyBorder="1"/>
    <xf numFmtId="0" fontId="22" fillId="0" borderId="2" xfId="0" applyFont="1" applyBorder="1"/>
    <xf numFmtId="0" fontId="0" fillId="0" borderId="2" xfId="0" applyBorder="1"/>
    <xf numFmtId="0" fontId="22" fillId="0" borderId="2" xfId="13" applyFont="1" applyBorder="1"/>
    <xf numFmtId="1" fontId="4" fillId="3" borderId="2" xfId="0" applyNumberFormat="1" applyFont="1" applyFill="1" applyBorder="1"/>
    <xf numFmtId="1" fontId="12" fillId="3" borderId="2" xfId="0" applyNumberFormat="1" applyFont="1" applyFill="1" applyBorder="1"/>
    <xf numFmtId="1" fontId="4" fillId="0" borderId="2" xfId="0" applyNumberFormat="1" applyFont="1" applyBorder="1"/>
    <xf numFmtId="1" fontId="4" fillId="0" borderId="2" xfId="13" applyNumberFormat="1" applyFont="1" applyBorder="1"/>
    <xf numFmtId="0" fontId="14" fillId="16" borderId="0" xfId="0" applyFont="1" applyFill="1" applyAlignment="1">
      <alignment horizontal="center" vertical="center" wrapText="1"/>
    </xf>
    <xf numFmtId="0" fontId="13" fillId="0" borderId="0" xfId="0" applyFont="1" applyAlignment="1">
      <alignment vertical="center" wrapText="1"/>
    </xf>
    <xf numFmtId="164" fontId="14" fillId="0" borderId="2" xfId="0" applyNumberFormat="1" applyFont="1" applyBorder="1"/>
    <xf numFmtId="0" fontId="14" fillId="0" borderId="2" xfId="0" applyFont="1" applyBorder="1"/>
    <xf numFmtId="0" fontId="13" fillId="0" borderId="0" xfId="0" applyFont="1" applyAlignment="1">
      <alignment horizontal="left" vertical="center"/>
    </xf>
    <xf numFmtId="0" fontId="13" fillId="0" borderId="0" xfId="0" applyFont="1" applyAlignment="1">
      <alignment horizontal="center" vertical="center"/>
    </xf>
    <xf numFmtId="0" fontId="14" fillId="17" borderId="49" xfId="0" applyFont="1" applyFill="1" applyBorder="1" applyAlignment="1">
      <alignment vertical="center" wrapText="1"/>
    </xf>
    <xf numFmtId="0" fontId="23" fillId="0" borderId="17" xfId="16" applyFont="1" applyBorder="1" applyAlignment="1">
      <alignment vertical="center" wrapText="1"/>
    </xf>
    <xf numFmtId="0" fontId="14" fillId="0" borderId="52" xfId="0" applyFont="1" applyBorder="1" applyAlignment="1">
      <alignment vertical="top" wrapText="1"/>
    </xf>
    <xf numFmtId="0" fontId="14" fillId="0" borderId="53" xfId="0" applyFont="1" applyBorder="1" applyAlignment="1">
      <alignment vertical="top" wrapText="1"/>
    </xf>
    <xf numFmtId="0" fontId="14" fillId="0" borderId="54" xfId="0" applyFont="1" applyBorder="1" applyAlignment="1">
      <alignment vertical="top" wrapText="1"/>
    </xf>
    <xf numFmtId="0" fontId="14" fillId="0" borderId="1" xfId="0" applyFont="1" applyBorder="1" applyAlignment="1">
      <alignment vertical="center" wrapText="1"/>
    </xf>
    <xf numFmtId="0" fontId="13" fillId="0" borderId="50" xfId="0" applyFont="1" applyBorder="1"/>
    <xf numFmtId="0" fontId="13" fillId="0" borderId="51" xfId="0" applyFont="1" applyBorder="1"/>
    <xf numFmtId="0" fontId="13" fillId="0" borderId="52" xfId="0" applyFont="1" applyBorder="1"/>
    <xf numFmtId="0" fontId="13" fillId="0" borderId="53" xfId="0" applyFont="1" applyBorder="1"/>
    <xf numFmtId="0" fontId="13" fillId="0" borderId="54" xfId="0" applyFont="1" applyBorder="1"/>
    <xf numFmtId="0" fontId="13" fillId="14" borderId="37" xfId="0" applyFont="1" applyFill="1" applyBorder="1" applyAlignment="1">
      <alignment horizontal="center" vertical="center"/>
    </xf>
    <xf numFmtId="0" fontId="13" fillId="14" borderId="55" xfId="0" applyFont="1" applyFill="1" applyBorder="1" applyAlignment="1">
      <alignment horizontal="center" vertical="center"/>
    </xf>
    <xf numFmtId="0" fontId="13" fillId="14" borderId="2" xfId="0" applyFont="1" applyFill="1" applyBorder="1" applyAlignment="1">
      <alignment horizontal="center" vertical="center"/>
    </xf>
    <xf numFmtId="1" fontId="22" fillId="3" borderId="2" xfId="0" applyNumberFormat="1" applyFont="1" applyFill="1" applyBorder="1"/>
    <xf numFmtId="1" fontId="22" fillId="3" borderId="2" xfId="13" applyNumberFormat="1" applyFont="1" applyFill="1" applyBorder="1"/>
    <xf numFmtId="1" fontId="12" fillId="3" borderId="2" xfId="13" applyNumberFormat="1" applyFill="1" applyBorder="1"/>
    <xf numFmtId="0" fontId="12" fillId="0" borderId="2" xfId="13" applyBorder="1"/>
    <xf numFmtId="0" fontId="22" fillId="3" borderId="2" xfId="13" applyFont="1" applyFill="1" applyBorder="1"/>
    <xf numFmtId="2" fontId="14" fillId="0" borderId="2" xfId="0" applyNumberFormat="1" applyFont="1" applyBorder="1"/>
    <xf numFmtId="0" fontId="13" fillId="0" borderId="1" xfId="0" applyFont="1" applyBorder="1" applyAlignment="1">
      <alignment vertical="center" wrapText="1"/>
    </xf>
    <xf numFmtId="0" fontId="13" fillId="0" borderId="0" xfId="0" applyFont="1" applyAlignment="1">
      <alignment vertical="center"/>
    </xf>
    <xf numFmtId="0" fontId="14" fillId="14" borderId="37" xfId="0" applyFont="1" applyFill="1" applyBorder="1" applyAlignment="1">
      <alignment horizontal="center" vertical="center"/>
    </xf>
    <xf numFmtId="0" fontId="14" fillId="14" borderId="55" xfId="0" applyFont="1" applyFill="1" applyBorder="1" applyAlignment="1">
      <alignment horizontal="center" vertical="center"/>
    </xf>
    <xf numFmtId="0" fontId="14" fillId="14" borderId="2" xfId="0" applyFont="1" applyFill="1" applyBorder="1" applyAlignment="1">
      <alignment horizontal="center" vertical="center"/>
    </xf>
    <xf numFmtId="1" fontId="0" fillId="3" borderId="2" xfId="0" applyNumberFormat="1" applyFill="1" applyBorder="1"/>
    <xf numFmtId="1" fontId="31" fillId="3" borderId="2" xfId="0" applyNumberFormat="1" applyFont="1" applyFill="1" applyBorder="1"/>
    <xf numFmtId="0" fontId="13" fillId="0" borderId="17" xfId="0" applyFont="1" applyBorder="1" applyAlignment="1">
      <alignment vertical="center" wrapText="1"/>
    </xf>
    <xf numFmtId="0" fontId="12" fillId="0" borderId="0" xfId="0" applyFont="1" applyAlignment="1">
      <alignment wrapText="1"/>
    </xf>
    <xf numFmtId="0" fontId="37" fillId="0" borderId="0" xfId="0" applyFont="1" applyAlignment="1">
      <alignment vertical="center" wrapText="1"/>
    </xf>
    <xf numFmtId="0" fontId="0" fillId="14" borderId="2" xfId="0" applyFill="1" applyBorder="1" applyAlignment="1">
      <alignment horizontal="center" vertical="center"/>
    </xf>
    <xf numFmtId="0" fontId="13" fillId="0" borderId="2" xfId="0" applyFont="1" applyBorder="1" applyAlignment="1">
      <alignment vertical="center" wrapText="1"/>
    </xf>
    <xf numFmtId="0" fontId="14" fillId="17" borderId="37" xfId="0" applyFont="1" applyFill="1" applyBorder="1" applyAlignment="1">
      <alignment vertical="center" wrapText="1"/>
    </xf>
    <xf numFmtId="0" fontId="13" fillId="0" borderId="2" xfId="0" applyFont="1" applyBorder="1" applyAlignment="1">
      <alignment wrapText="1"/>
    </xf>
    <xf numFmtId="0" fontId="13" fillId="0" borderId="8" xfId="0" applyFont="1" applyBorder="1"/>
    <xf numFmtId="1" fontId="13" fillId="11" borderId="37" xfId="0" applyNumberFormat="1" applyFont="1" applyFill="1" applyBorder="1"/>
    <xf numFmtId="0" fontId="13" fillId="11" borderId="2" xfId="0" applyFont="1" applyFill="1" applyBorder="1"/>
    <xf numFmtId="0" fontId="14" fillId="0" borderId="2" xfId="0" applyFont="1" applyBorder="1" applyAlignment="1">
      <alignment horizontal="center" wrapText="1"/>
    </xf>
    <xf numFmtId="0" fontId="14" fillId="11" borderId="0" xfId="0" applyFont="1" applyFill="1" applyAlignment="1">
      <alignment horizontal="center" vertical="center" wrapText="1"/>
    </xf>
    <xf numFmtId="0" fontId="14" fillId="0" borderId="0" xfId="0" applyFont="1"/>
    <xf numFmtId="3" fontId="27" fillId="0" borderId="2" xfId="0" applyNumberFormat="1" applyFont="1" applyBorder="1" applyAlignment="1" applyProtection="1">
      <alignment horizontal="center" vertical="center"/>
      <protection locked="0"/>
    </xf>
    <xf numFmtId="3" fontId="27" fillId="11" borderId="2" xfId="0" applyNumberFormat="1" applyFont="1" applyFill="1" applyBorder="1" applyAlignment="1" applyProtection="1">
      <alignment horizontal="center" vertical="center"/>
      <protection locked="0"/>
    </xf>
    <xf numFmtId="3" fontId="27" fillId="0" borderId="2" xfId="0" applyNumberFormat="1" applyFont="1" applyBorder="1" applyAlignment="1" applyProtection="1">
      <alignment horizontal="center" vertical="center" wrapText="1"/>
      <protection locked="0"/>
    </xf>
    <xf numFmtId="3" fontId="43" fillId="0" borderId="2" xfId="0" applyNumberFormat="1" applyFont="1" applyBorder="1" applyAlignment="1">
      <alignment horizontal="right" vertical="center" wrapText="1"/>
    </xf>
    <xf numFmtId="1" fontId="13" fillId="0" borderId="2" xfId="14" applyNumberFormat="1" applyFont="1" applyBorder="1" applyAlignment="1">
      <alignment horizontal="center" vertical="center"/>
    </xf>
    <xf numFmtId="1" fontId="7" fillId="0" borderId="2" xfId="14" applyNumberFormat="1" applyFont="1" applyBorder="1" applyAlignment="1">
      <alignment horizontal="center" vertical="center"/>
    </xf>
    <xf numFmtId="1" fontId="13" fillId="0" borderId="0" xfId="14" applyNumberFormat="1" applyFont="1" applyAlignment="1">
      <alignment horizontal="center" vertical="center"/>
    </xf>
    <xf numFmtId="1" fontId="13" fillId="0" borderId="30" xfId="14" applyNumberFormat="1" applyFont="1" applyBorder="1" applyAlignment="1">
      <alignment horizontal="center" vertical="center"/>
    </xf>
    <xf numFmtId="1" fontId="7" fillId="0" borderId="0" xfId="14" applyNumberFormat="1" applyFont="1" applyAlignment="1">
      <alignment horizontal="center" vertical="center"/>
    </xf>
    <xf numFmtId="0" fontId="44" fillId="27" borderId="2" xfId="0" applyFont="1" applyFill="1" applyBorder="1" applyAlignment="1">
      <alignment horizontal="center" vertical="center" wrapText="1"/>
    </xf>
    <xf numFmtId="1" fontId="13" fillId="0" borderId="2" xfId="14" applyNumberFormat="1" applyFont="1" applyBorder="1" applyAlignment="1">
      <alignment vertical="center"/>
    </xf>
    <xf numFmtId="165" fontId="13" fillId="0" borderId="0" xfId="14" applyNumberFormat="1" applyFont="1" applyAlignment="1">
      <alignment vertical="center"/>
    </xf>
    <xf numFmtId="9" fontId="14" fillId="0" borderId="2" xfId="14" applyFont="1" applyBorder="1" applyAlignment="1">
      <alignment vertical="center"/>
    </xf>
    <xf numFmtId="9" fontId="14" fillId="0" borderId="0" xfId="14" applyFont="1" applyAlignment="1">
      <alignment vertical="center"/>
    </xf>
    <xf numFmtId="3" fontId="43" fillId="22" borderId="2" xfId="0" applyNumberFormat="1" applyFont="1" applyFill="1" applyBorder="1" applyAlignment="1">
      <alignment horizontal="right" vertical="center" wrapText="1"/>
    </xf>
    <xf numFmtId="1" fontId="13" fillId="0" borderId="37" xfId="14" applyNumberFormat="1" applyFont="1" applyBorder="1" applyAlignment="1">
      <alignment horizontal="center" vertical="center"/>
    </xf>
    <xf numFmtId="0" fontId="23" fillId="0" borderId="2" xfId="16" applyFont="1" applyBorder="1" applyAlignment="1">
      <alignment vertical="center" wrapText="1"/>
    </xf>
    <xf numFmtId="165" fontId="13" fillId="0" borderId="2" xfId="14" applyNumberFormat="1" applyFont="1" applyBorder="1" applyAlignment="1">
      <alignment vertical="center"/>
    </xf>
    <xf numFmtId="9" fontId="13" fillId="0" borderId="0" xfId="14" applyFont="1" applyAlignment="1">
      <alignment vertical="center"/>
    </xf>
    <xf numFmtId="10" fontId="13" fillId="0" borderId="0" xfId="14" applyNumberFormat="1" applyFont="1" applyAlignment="1">
      <alignment vertical="center"/>
    </xf>
    <xf numFmtId="0" fontId="14" fillId="0" borderId="1" xfId="0" applyFont="1" applyBorder="1"/>
    <xf numFmtId="9" fontId="14" fillId="0" borderId="1" xfId="14" applyFont="1" applyBorder="1" applyAlignment="1">
      <alignment vertical="center"/>
    </xf>
    <xf numFmtId="0" fontId="43" fillId="22" borderId="2" xfId="0" applyFont="1" applyFill="1" applyBorder="1" applyAlignment="1">
      <alignment horizontal="right" vertical="center" wrapText="1"/>
    </xf>
    <xf numFmtId="1" fontId="13" fillId="0" borderId="37" xfId="14" applyNumberFormat="1" applyFont="1" applyFill="1" applyBorder="1" applyAlignment="1">
      <alignment horizontal="center" vertical="center"/>
    </xf>
    <xf numFmtId="1" fontId="7" fillId="0" borderId="37" xfId="14" applyNumberFormat="1" applyFont="1" applyBorder="1" applyAlignment="1">
      <alignment horizontal="center" vertical="center"/>
    </xf>
    <xf numFmtId="0" fontId="0" fillId="11" borderId="2" xfId="0" applyFill="1" applyBorder="1"/>
    <xf numFmtId="1" fontId="13" fillId="16" borderId="37" xfId="14" applyNumberFormat="1" applyFont="1" applyFill="1" applyBorder="1" applyAlignment="1">
      <alignment horizontal="center" vertical="center"/>
    </xf>
    <xf numFmtId="9" fontId="13" fillId="16" borderId="37" xfId="14" applyFont="1" applyFill="1" applyBorder="1" applyAlignment="1">
      <alignment horizontal="center" vertical="center"/>
    </xf>
    <xf numFmtId="0" fontId="8" fillId="0" borderId="17" xfId="0" applyFont="1" applyBorder="1" applyAlignment="1">
      <alignment vertical="center" wrapText="1"/>
    </xf>
    <xf numFmtId="10" fontId="13" fillId="0" borderId="2" xfId="14" applyNumberFormat="1" applyFont="1" applyBorder="1" applyAlignment="1">
      <alignment vertical="center"/>
    </xf>
    <xf numFmtId="0" fontId="14" fillId="11" borderId="0" xfId="0" applyFont="1" applyFill="1" applyAlignment="1">
      <alignment vertical="center" wrapText="1"/>
    </xf>
    <xf numFmtId="9" fontId="13" fillId="0" borderId="2" xfId="14" applyFont="1" applyBorder="1" applyAlignment="1">
      <alignment vertical="center"/>
    </xf>
    <xf numFmtId="9" fontId="13" fillId="0" borderId="2" xfId="14" applyFont="1" applyBorder="1" applyAlignment="1">
      <alignment vertical="center" wrapText="1"/>
    </xf>
    <xf numFmtId="9" fontId="13" fillId="0" borderId="0" xfId="14" applyFont="1" applyAlignment="1">
      <alignment vertical="center" wrapText="1"/>
    </xf>
    <xf numFmtId="0" fontId="45" fillId="26" borderId="0" xfId="0" applyFont="1" applyFill="1" applyAlignment="1">
      <alignment horizontal="justify" vertical="center" wrapText="1"/>
    </xf>
    <xf numFmtId="0" fontId="46" fillId="0" borderId="0" xfId="0" applyFont="1" applyAlignment="1">
      <alignment vertical="center" wrapText="1"/>
    </xf>
    <xf numFmtId="0" fontId="47" fillId="0" borderId="0" xfId="0" applyFont="1" applyAlignment="1">
      <alignment horizontal="left" vertical="center" wrapText="1" indent="5"/>
    </xf>
    <xf numFmtId="0" fontId="22" fillId="0" borderId="0" xfId="0" applyFont="1"/>
    <xf numFmtId="1" fontId="4" fillId="0" borderId="0" xfId="0" applyNumberFormat="1" applyFont="1"/>
    <xf numFmtId="0" fontId="4" fillId="21" borderId="2" xfId="1" applyFont="1" applyFill="1" applyBorder="1" applyAlignment="1">
      <alignment horizontal="center" vertical="center" wrapText="1"/>
    </xf>
    <xf numFmtId="0" fontId="13" fillId="11" borderId="80" xfId="1" applyFont="1" applyFill="1" applyBorder="1" applyAlignment="1">
      <alignment horizontal="left" vertical="top" wrapText="1"/>
    </xf>
    <xf numFmtId="0" fontId="34" fillId="0" borderId="21" xfId="0" applyFont="1" applyBorder="1" applyAlignment="1">
      <alignment horizontal="center" vertical="center"/>
    </xf>
    <xf numFmtId="0" fontId="24" fillId="0" borderId="0" xfId="0" applyFont="1"/>
    <xf numFmtId="0" fontId="34" fillId="0" borderId="23" xfId="0" applyFont="1" applyBorder="1" applyAlignment="1">
      <alignment horizontal="center" vertical="center"/>
    </xf>
    <xf numFmtId="0" fontId="13" fillId="0" borderId="2" xfId="0" applyFont="1" applyBorder="1" applyAlignment="1">
      <alignment horizontal="center" vertical="center"/>
    </xf>
    <xf numFmtId="0" fontId="14" fillId="18" borderId="2" xfId="0" applyFont="1" applyFill="1" applyBorder="1" applyAlignment="1">
      <alignment horizontal="center" vertical="center" wrapText="1"/>
    </xf>
    <xf numFmtId="0" fontId="13" fillId="0" borderId="37" xfId="0" applyFont="1" applyBorder="1" applyAlignment="1">
      <alignment horizontal="center" vertical="center"/>
    </xf>
    <xf numFmtId="0" fontId="14" fillId="18" borderId="37" xfId="0" applyFont="1" applyFill="1" applyBorder="1" applyAlignment="1">
      <alignment horizontal="center" vertical="center" wrapText="1"/>
    </xf>
    <xf numFmtId="9" fontId="13" fillId="0" borderId="0" xfId="14" applyFont="1" applyAlignment="1">
      <alignment horizontal="center" vertical="center"/>
    </xf>
    <xf numFmtId="9" fontId="13" fillId="0" borderId="0" xfId="14" applyFont="1" applyAlignment="1">
      <alignment horizontal="center" vertical="center" wrapText="1"/>
    </xf>
    <xf numFmtId="0" fontId="13" fillId="0" borderId="50" xfId="0" applyFont="1" applyBorder="1" applyAlignment="1">
      <alignment horizontal="center" vertical="center"/>
    </xf>
    <xf numFmtId="0" fontId="13" fillId="0" borderId="51" xfId="0" applyFont="1" applyBorder="1" applyAlignment="1">
      <alignment horizontal="center" vertical="center"/>
    </xf>
    <xf numFmtId="0" fontId="14" fillId="13" borderId="37" xfId="0" applyFont="1" applyFill="1" applyBorder="1" applyAlignment="1">
      <alignment horizontal="center" vertical="center" wrapText="1"/>
    </xf>
    <xf numFmtId="0" fontId="13" fillId="11" borderId="2" xfId="0" applyFont="1" applyFill="1" applyBorder="1" applyAlignment="1">
      <alignment horizontal="center"/>
    </xf>
    <xf numFmtId="0" fontId="4" fillId="24" borderId="17" xfId="1" applyFont="1" applyFill="1" applyBorder="1" applyAlignment="1">
      <alignment wrapText="1"/>
    </xf>
    <xf numFmtId="0" fontId="4" fillId="24" borderId="10" xfId="1" applyFont="1" applyFill="1" applyBorder="1" applyAlignment="1"/>
    <xf numFmtId="0" fontId="38" fillId="0" borderId="2" xfId="0" applyFont="1" applyBorder="1" applyAlignment="1">
      <alignment vertical="center" wrapText="1"/>
    </xf>
    <xf numFmtId="0" fontId="13" fillId="11" borderId="2" xfId="1" applyFont="1" applyFill="1" applyBorder="1" applyAlignment="1">
      <alignment horizontal="left" vertical="top" wrapText="1"/>
    </xf>
    <xf numFmtId="0" fontId="34" fillId="23" borderId="12" xfId="0" applyFont="1" applyFill="1" applyBorder="1" applyAlignment="1">
      <alignment horizontal="center" vertical="center" wrapText="1"/>
    </xf>
    <xf numFmtId="0" fontId="34" fillId="12" borderId="3" xfId="0" applyFont="1" applyFill="1" applyBorder="1" applyAlignment="1">
      <alignment horizontal="center" vertical="center" wrapText="1"/>
    </xf>
    <xf numFmtId="0" fontId="34" fillId="21" borderId="3" xfId="0" applyFont="1" applyFill="1" applyBorder="1" applyAlignment="1">
      <alignment horizontal="center" vertical="center" wrapText="1"/>
    </xf>
    <xf numFmtId="165" fontId="14" fillId="0" borderId="2" xfId="14" applyNumberFormat="1" applyFont="1" applyBorder="1" applyAlignment="1">
      <alignment vertical="center"/>
    </xf>
    <xf numFmtId="0" fontId="39" fillId="11" borderId="2" xfId="1" applyFont="1" applyFill="1" applyBorder="1" applyAlignment="1">
      <alignment horizontal="left" vertical="center" wrapText="1"/>
    </xf>
    <xf numFmtId="0" fontId="39" fillId="25" borderId="2" xfId="1" applyFont="1" applyFill="1" applyBorder="1" applyAlignment="1">
      <alignment horizontal="center" vertical="center" wrapText="1"/>
    </xf>
    <xf numFmtId="0" fontId="4" fillId="0" borderId="17" xfId="1" applyFont="1" applyBorder="1" applyAlignment="1">
      <alignment horizontal="center" textRotation="90" wrapText="1"/>
    </xf>
    <xf numFmtId="0" fontId="4" fillId="0" borderId="76" xfId="1" applyFont="1" applyBorder="1" applyAlignment="1">
      <alignment horizontal="center" textRotation="90" wrapText="1"/>
    </xf>
    <xf numFmtId="0" fontId="4" fillId="0" borderId="1" xfId="1" applyFont="1" applyBorder="1" applyAlignment="1">
      <alignment horizontal="center" textRotation="90" wrapText="1"/>
    </xf>
    <xf numFmtId="0" fontId="40" fillId="24" borderId="15" xfId="1" applyFont="1" applyFill="1" applyBorder="1" applyAlignment="1">
      <alignment horizontal="center" vertical="center" wrapText="1"/>
    </xf>
    <xf numFmtId="0" fontId="40" fillId="24" borderId="16" xfId="1" applyFont="1" applyFill="1" applyBorder="1" applyAlignment="1">
      <alignment horizontal="center" vertical="center" wrapText="1"/>
    </xf>
    <xf numFmtId="0" fontId="38" fillId="0" borderId="22" xfId="0" applyFont="1" applyBorder="1" applyAlignment="1">
      <alignment horizontal="center" vertical="center" wrapText="1"/>
    </xf>
    <xf numFmtId="0" fontId="38" fillId="0" borderId="77" xfId="0" applyFont="1" applyBorder="1" applyAlignment="1">
      <alignment horizontal="center" vertical="center" wrapText="1"/>
    </xf>
    <xf numFmtId="0" fontId="38" fillId="0" borderId="23" xfId="0" applyFont="1" applyBorder="1" applyAlignment="1">
      <alignment horizontal="center" vertical="center" wrapText="1"/>
    </xf>
    <xf numFmtId="0" fontId="40" fillId="24" borderId="22" xfId="1" applyFont="1" applyFill="1" applyBorder="1" applyAlignment="1">
      <alignment horizontal="center" vertical="center" wrapText="1"/>
    </xf>
    <xf numFmtId="0" fontId="40" fillId="24" borderId="77" xfId="1" applyFont="1" applyFill="1" applyBorder="1" applyAlignment="1">
      <alignment horizontal="center" vertical="center" wrapText="1"/>
    </xf>
    <xf numFmtId="0" fontId="40" fillId="24" borderId="23" xfId="1" applyFont="1" applyFill="1" applyBorder="1" applyAlignment="1">
      <alignment horizontal="center" vertical="center" wrapText="1"/>
    </xf>
    <xf numFmtId="0" fontId="40" fillId="24" borderId="11" xfId="1" applyFont="1" applyFill="1" applyBorder="1" applyAlignment="1">
      <alignment horizontal="left" vertical="center" wrapText="1"/>
    </xf>
    <xf numFmtId="0" fontId="40" fillId="24" borderId="9" xfId="1" applyFont="1" applyFill="1" applyBorder="1" applyAlignment="1">
      <alignment horizontal="left" vertical="center" wrapText="1"/>
    </xf>
    <xf numFmtId="0" fontId="42" fillId="0" borderId="22" xfId="0" applyFont="1" applyBorder="1" applyAlignment="1">
      <alignment horizontal="center" vertical="center" wrapText="1"/>
    </xf>
    <xf numFmtId="0" fontId="42" fillId="0" borderId="77" xfId="0" applyFont="1" applyBorder="1" applyAlignment="1">
      <alignment horizontal="center" vertical="center" wrapText="1"/>
    </xf>
    <xf numFmtId="0" fontId="42" fillId="0" borderId="23" xfId="0" applyFont="1" applyBorder="1" applyAlignment="1">
      <alignment horizontal="center" vertical="center" wrapText="1"/>
    </xf>
    <xf numFmtId="0" fontId="40" fillId="24" borderId="78" xfId="1" applyFont="1" applyFill="1" applyBorder="1" applyAlignment="1">
      <alignment horizontal="center" vertical="center" wrapText="1"/>
    </xf>
    <xf numFmtId="0" fontId="40" fillId="24" borderId="79" xfId="1" applyFont="1" applyFill="1" applyBorder="1" applyAlignment="1">
      <alignment horizontal="center" vertical="center" wrapText="1"/>
    </xf>
    <xf numFmtId="0" fontId="40" fillId="0" borderId="2" xfId="1" applyFont="1" applyFill="1" applyBorder="1" applyAlignment="1">
      <alignment horizontal="center" vertical="center" wrapText="1"/>
    </xf>
    <xf numFmtId="0" fontId="40" fillId="24" borderId="11" xfId="1" applyFont="1" applyFill="1" applyBorder="1" applyAlignment="1">
      <alignment horizontal="center" vertical="center" wrapText="1"/>
    </xf>
    <xf numFmtId="0" fontId="38" fillId="0" borderId="77" xfId="0" applyFont="1" applyBorder="1" applyAlignment="1">
      <alignment horizontal="center" vertical="center"/>
    </xf>
    <xf numFmtId="0" fontId="38" fillId="0" borderId="23" xfId="0" applyFont="1" applyBorder="1" applyAlignment="1">
      <alignment horizontal="center" vertical="center"/>
    </xf>
    <xf numFmtId="0" fontId="40" fillId="0" borderId="17" xfId="1" applyFont="1" applyFill="1" applyBorder="1" applyAlignment="1">
      <alignment horizontal="center" vertical="center" wrapText="1"/>
    </xf>
    <xf numFmtId="0" fontId="40" fillId="0" borderId="76" xfId="1" applyFont="1" applyFill="1" applyBorder="1" applyAlignment="1">
      <alignment horizontal="center" vertical="center" wrapText="1"/>
    </xf>
    <xf numFmtId="0" fontId="4" fillId="21" borderId="2" xfId="1" applyFont="1" applyFill="1" applyBorder="1" applyAlignment="1">
      <alignment horizontal="center" vertical="center" wrapText="1"/>
    </xf>
    <xf numFmtId="0" fontId="4" fillId="21" borderId="14" xfId="1" applyFont="1" applyFill="1" applyBorder="1" applyAlignment="1">
      <alignment horizontal="center" vertical="center" wrapText="1"/>
    </xf>
    <xf numFmtId="0" fontId="4" fillId="21" borderId="10" xfId="1" applyFont="1" applyFill="1" applyBorder="1" applyAlignment="1">
      <alignment horizontal="center" vertical="center" wrapText="1"/>
    </xf>
    <xf numFmtId="0" fontId="4" fillId="21" borderId="59" xfId="1" applyFont="1" applyFill="1" applyBorder="1" applyAlignment="1">
      <alignment horizontal="center" vertical="center" wrapText="1"/>
    </xf>
    <xf numFmtId="0" fontId="4" fillId="21" borderId="47" xfId="1" applyFont="1" applyFill="1" applyBorder="1" applyAlignment="1">
      <alignment horizontal="center" vertical="center" wrapText="1"/>
    </xf>
    <xf numFmtId="0" fontId="4" fillId="24" borderId="59" xfId="1" applyFont="1" applyFill="1" applyBorder="1" applyAlignment="1">
      <alignment horizontal="center" vertical="center" wrapText="1"/>
    </xf>
    <xf numFmtId="0" fontId="4" fillId="24" borderId="47" xfId="1" applyFont="1" applyFill="1" applyBorder="1" applyAlignment="1">
      <alignment horizontal="center" vertical="center" wrapText="1"/>
    </xf>
    <xf numFmtId="0" fontId="40" fillId="24" borderId="9" xfId="1" applyFont="1" applyFill="1" applyBorder="1" applyAlignment="1">
      <alignment horizontal="center" vertical="center" wrapText="1"/>
    </xf>
    <xf numFmtId="0" fontId="39" fillId="0" borderId="2" xfId="1" applyFont="1" applyFill="1" applyBorder="1" applyAlignment="1">
      <alignment horizontal="center" vertical="center" wrapText="1"/>
    </xf>
    <xf numFmtId="0" fontId="40" fillId="0" borderId="2" xfId="1" applyFont="1" applyFill="1" applyBorder="1" applyAlignment="1">
      <alignment horizontal="center" vertical="top" wrapText="1"/>
    </xf>
    <xf numFmtId="0" fontId="12" fillId="24" borderId="17" xfId="1" applyFont="1" applyFill="1" applyBorder="1" applyAlignment="1">
      <alignment horizontal="center" vertical="top" wrapText="1"/>
    </xf>
    <xf numFmtId="0" fontId="12" fillId="24" borderId="76" xfId="1" applyFont="1" applyFill="1" applyBorder="1" applyAlignment="1">
      <alignment horizontal="center" vertical="top" wrapText="1"/>
    </xf>
    <xf numFmtId="0" fontId="12" fillId="24" borderId="1" xfId="1" applyFont="1" applyFill="1" applyBorder="1" applyAlignment="1">
      <alignment horizontal="center" vertical="top" wrapText="1"/>
    </xf>
    <xf numFmtId="0" fontId="12" fillId="0" borderId="17" xfId="1" applyFont="1" applyFill="1" applyBorder="1" applyAlignment="1">
      <alignment horizontal="center" vertical="center" wrapText="1"/>
    </xf>
    <xf numFmtId="0" fontId="12" fillId="0" borderId="76"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2" xfId="1" applyFont="1" applyFill="1" applyBorder="1" applyAlignment="1">
      <alignment horizontal="center" vertical="center" wrapText="1"/>
    </xf>
    <xf numFmtId="0" fontId="12" fillId="24" borderId="2" xfId="1" applyFont="1" applyFill="1" applyBorder="1" applyAlignment="1">
      <alignment horizontal="center" vertical="center" wrapText="1"/>
    </xf>
    <xf numFmtId="0" fontId="12" fillId="24" borderId="2" xfId="1" applyFont="1" applyFill="1" applyBorder="1" applyAlignment="1">
      <alignment horizontal="center" vertical="top" wrapText="1"/>
    </xf>
    <xf numFmtId="0" fontId="12" fillId="0" borderId="2" xfId="1" applyFont="1" applyFill="1" applyBorder="1" applyAlignment="1">
      <alignment horizontal="center" vertical="top" wrapText="1"/>
    </xf>
    <xf numFmtId="0" fontId="12" fillId="24" borderId="2" xfId="1" applyFont="1" applyFill="1" applyBorder="1" applyAlignment="1">
      <alignment vertical="top" wrapText="1"/>
    </xf>
    <xf numFmtId="0" fontId="12" fillId="0" borderId="2" xfId="1" applyFont="1" applyFill="1" applyBorder="1" applyAlignment="1">
      <alignment horizontal="left" vertical="top" wrapText="1"/>
    </xf>
    <xf numFmtId="0" fontId="8" fillId="0" borderId="2" xfId="1" applyFont="1" applyFill="1" applyBorder="1" applyAlignment="1">
      <alignment horizontal="left" vertical="top" wrapText="1"/>
    </xf>
    <xf numFmtId="0" fontId="38" fillId="0" borderId="59"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12" xfId="0" applyFont="1" applyBorder="1" applyAlignment="1">
      <alignment horizontal="center" vertical="center" wrapText="1"/>
    </xf>
    <xf numFmtId="0" fontId="0" fillId="0" borderId="66" xfId="0" applyBorder="1" applyAlignment="1">
      <alignment horizontal="center" vertical="center" wrapText="1"/>
    </xf>
    <xf numFmtId="0" fontId="12" fillId="24" borderId="15" xfId="1" applyFont="1" applyFill="1" applyBorder="1" applyAlignment="1">
      <alignment horizontal="center" vertical="top" wrapText="1"/>
    </xf>
    <xf numFmtId="0" fontId="12" fillId="24" borderId="16" xfId="1" applyFont="1" applyFill="1" applyBorder="1" applyAlignment="1">
      <alignment horizontal="center" vertical="top" wrapText="1"/>
    </xf>
    <xf numFmtId="0" fontId="0" fillId="0" borderId="81" xfId="0" applyBorder="1" applyAlignment="1">
      <alignment horizontal="center" vertical="center" wrapText="1"/>
    </xf>
    <xf numFmtId="0" fontId="0" fillId="0" borderId="16" xfId="0" applyBorder="1" applyAlignment="1">
      <alignment horizontal="center" vertical="center" wrapText="1"/>
    </xf>
    <xf numFmtId="0" fontId="13" fillId="11" borderId="80" xfId="1" applyFont="1" applyFill="1" applyBorder="1" applyAlignment="1">
      <alignment horizontal="left" vertical="top" wrapText="1"/>
    </xf>
    <xf numFmtId="0" fontId="13" fillId="11" borderId="76" xfId="1" applyFont="1" applyFill="1" applyBorder="1" applyAlignment="1">
      <alignment horizontal="left" vertical="top" wrapText="1"/>
    </xf>
    <xf numFmtId="0" fontId="12" fillId="24" borderId="15" xfId="1" applyFont="1" applyFill="1" applyBorder="1" applyAlignment="1">
      <alignment horizontal="center" vertical="center" wrapText="1"/>
    </xf>
    <xf numFmtId="0" fontId="12" fillId="24" borderId="16" xfId="1" applyFont="1" applyFill="1" applyBorder="1" applyAlignment="1">
      <alignment horizontal="center" vertical="center" wrapText="1"/>
    </xf>
    <xf numFmtId="0" fontId="12" fillId="24" borderId="11" xfId="1" applyFont="1" applyFill="1" applyBorder="1" applyAlignment="1">
      <alignment horizontal="center" vertical="center" wrapText="1"/>
    </xf>
    <xf numFmtId="0" fontId="12" fillId="0" borderId="17" xfId="1" applyFont="1" applyFill="1" applyBorder="1" applyAlignment="1">
      <alignment horizontal="center" vertical="top" wrapText="1"/>
    </xf>
    <xf numFmtId="0" fontId="12" fillId="0" borderId="1" xfId="1" applyFont="1" applyFill="1" applyBorder="1" applyAlignment="1">
      <alignment horizontal="center" vertical="top" wrapText="1"/>
    </xf>
    <xf numFmtId="0" fontId="12" fillId="0" borderId="17" xfId="1" applyFont="1" applyFill="1" applyBorder="1" applyAlignment="1">
      <alignment horizontal="left" vertical="top" wrapText="1"/>
    </xf>
    <xf numFmtId="0" fontId="12" fillId="0" borderId="76" xfId="1" applyFont="1" applyFill="1" applyBorder="1" applyAlignment="1">
      <alignment horizontal="left" vertical="top" wrapText="1"/>
    </xf>
    <xf numFmtId="0" fontId="12" fillId="0" borderId="1" xfId="1" applyFont="1" applyFill="1" applyBorder="1" applyAlignment="1">
      <alignment horizontal="left" vertical="top" wrapText="1"/>
    </xf>
    <xf numFmtId="0" fontId="4" fillId="21" borderId="14" xfId="1" applyFont="1" applyFill="1" applyBorder="1" applyAlignment="1">
      <alignment horizontal="center" wrapText="1"/>
    </xf>
    <xf numFmtId="0" fontId="4" fillId="21" borderId="10" xfId="1" applyFont="1" applyFill="1" applyBorder="1" applyAlignment="1">
      <alignment horizontal="center" wrapText="1"/>
    </xf>
    <xf numFmtId="0" fontId="4" fillId="21" borderId="59" xfId="1" applyFont="1" applyFill="1" applyBorder="1" applyAlignment="1">
      <alignment horizontal="center" wrapText="1"/>
    </xf>
    <xf numFmtId="0" fontId="4" fillId="21" borderId="47" xfId="1" applyFont="1" applyFill="1" applyBorder="1" applyAlignment="1">
      <alignment horizontal="center" wrapText="1"/>
    </xf>
    <xf numFmtId="0" fontId="4" fillId="24" borderId="59" xfId="1" applyFont="1" applyFill="1" applyBorder="1" applyAlignment="1">
      <alignment horizontal="center" wrapText="1"/>
    </xf>
    <xf numFmtId="0" fontId="4" fillId="24" borderId="47" xfId="1" applyFont="1" applyFill="1" applyBorder="1" applyAlignment="1">
      <alignment horizontal="center" wrapText="1"/>
    </xf>
    <xf numFmtId="0" fontId="12" fillId="24" borderId="15" xfId="1" applyFont="1" applyFill="1" applyBorder="1" applyAlignment="1">
      <alignment horizontal="left" vertical="top" wrapText="1"/>
    </xf>
    <xf numFmtId="0" fontId="12" fillId="24" borderId="16" xfId="1" applyFont="1" applyFill="1" applyBorder="1" applyAlignment="1">
      <alignment horizontal="left" vertical="top" wrapText="1"/>
    </xf>
    <xf numFmtId="0" fontId="12" fillId="24" borderId="11" xfId="1" applyFont="1" applyFill="1" applyBorder="1" applyAlignment="1">
      <alignment horizontal="left" vertical="top" wrapText="1"/>
    </xf>
    <xf numFmtId="0" fontId="12" fillId="24" borderId="9" xfId="1" applyFont="1" applyFill="1" applyBorder="1" applyAlignment="1">
      <alignment horizontal="left" vertical="top" wrapText="1"/>
    </xf>
    <xf numFmtId="0" fontId="5" fillId="0" borderId="2" xfId="0" applyFont="1" applyBorder="1" applyAlignment="1">
      <alignment horizontal="center" vertical="center" wrapText="1"/>
    </xf>
    <xf numFmtId="0" fontId="3" fillId="0" borderId="2" xfId="0" applyFont="1" applyBorder="1" applyAlignment="1">
      <alignment horizontal="center" wrapText="1"/>
    </xf>
    <xf numFmtId="0" fontId="0" fillId="0" borderId="18" xfId="0" applyBorder="1" applyAlignment="1">
      <alignment horizontal="center"/>
    </xf>
    <xf numFmtId="0" fontId="0" fillId="0" borderId="0" xfId="0" applyBorder="1" applyAlignment="1">
      <alignment horizontal="center"/>
    </xf>
    <xf numFmtId="0" fontId="5" fillId="2" borderId="2" xfId="0" applyFont="1" applyFill="1" applyBorder="1" applyAlignment="1">
      <alignment horizontal="center" vertical="center" wrapText="1"/>
    </xf>
    <xf numFmtId="0" fontId="5" fillId="0" borderId="1" xfId="0" applyFont="1" applyBorder="1" applyAlignment="1">
      <alignment horizontal="center" vertical="center" wrapText="1"/>
    </xf>
    <xf numFmtId="0" fontId="7" fillId="7" borderId="40" xfId="0" applyFont="1" applyFill="1" applyBorder="1" applyAlignment="1">
      <alignment horizontal="left" vertical="center" wrapText="1"/>
    </xf>
    <xf numFmtId="0" fontId="7" fillId="10" borderId="41" xfId="0" applyFont="1" applyFill="1" applyBorder="1" applyAlignment="1">
      <alignment horizontal="center" vertical="center" wrapText="1"/>
    </xf>
    <xf numFmtId="0" fontId="7" fillId="7" borderId="42" xfId="0" applyFont="1" applyFill="1" applyBorder="1" applyAlignment="1">
      <alignment horizontal="center" vertical="center"/>
    </xf>
    <xf numFmtId="0" fontId="0" fillId="0" borderId="0" xfId="0" applyFill="1" applyAlignment="1">
      <alignment horizontal="center" wrapText="1"/>
    </xf>
    <xf numFmtId="0" fontId="0" fillId="0" borderId="0" xfId="0" applyFill="1" applyAlignment="1">
      <alignment horizontal="center"/>
    </xf>
    <xf numFmtId="0" fontId="18" fillId="0" borderId="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 xfId="0" applyFont="1" applyBorder="1" applyAlignment="1">
      <alignment horizontal="center" vertical="center" wrapText="1"/>
    </xf>
    <xf numFmtId="0" fontId="7" fillId="7" borderId="36" xfId="0" applyFont="1" applyFill="1" applyBorder="1" applyAlignment="1">
      <alignment horizontal="left" vertical="center" wrapText="1"/>
    </xf>
    <xf numFmtId="0" fontId="7" fillId="9" borderId="37" xfId="0" applyFont="1" applyFill="1" applyBorder="1" applyAlignment="1">
      <alignment horizontal="center"/>
    </xf>
    <xf numFmtId="0" fontId="7" fillId="7" borderId="38" xfId="0" applyFont="1" applyFill="1" applyBorder="1" applyAlignment="1">
      <alignment horizontal="center" vertical="center" wrapText="1"/>
    </xf>
    <xf numFmtId="0" fontId="24" fillId="0" borderId="6" xfId="0" applyFont="1" applyBorder="1"/>
    <xf numFmtId="0" fontId="33" fillId="0" borderId="19" xfId="0" applyFont="1" applyBorder="1" applyAlignment="1">
      <alignment horizontal="center" vertical="center"/>
    </xf>
    <xf numFmtId="0" fontId="33" fillId="0" borderId="21" xfId="0" applyFont="1" applyBorder="1" applyAlignment="1">
      <alignment horizontal="center" vertical="center"/>
    </xf>
    <xf numFmtId="0" fontId="35" fillId="0" borderId="22" xfId="0" applyFont="1" applyBorder="1" applyAlignment="1">
      <alignment horizontal="center" vertical="center" wrapText="1"/>
    </xf>
    <xf numFmtId="0" fontId="35" fillId="0" borderId="2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13" xfId="0" applyFont="1" applyBorder="1" applyAlignment="1">
      <alignment horizontal="center" vertical="center" wrapText="1"/>
    </xf>
    <xf numFmtId="0" fontId="24" fillId="0" borderId="12" xfId="0" applyFont="1" applyBorder="1"/>
    <xf numFmtId="0" fontId="34" fillId="0" borderId="19" xfId="0" applyFont="1" applyBorder="1" applyAlignment="1">
      <alignment horizontal="center" vertical="center"/>
    </xf>
    <xf numFmtId="0" fontId="34" fillId="0" borderId="21" xfId="0" applyFont="1" applyBorder="1" applyAlignment="1">
      <alignment horizontal="center" vertical="center"/>
    </xf>
    <xf numFmtId="0" fontId="34" fillId="0" borderId="65" xfId="0" applyFont="1" applyBorder="1" applyAlignment="1">
      <alignment horizontal="center" vertical="center" wrapText="1"/>
    </xf>
    <xf numFmtId="0" fontId="34" fillId="0" borderId="22" xfId="0" applyFont="1" applyBorder="1" applyAlignment="1">
      <alignment horizontal="center" vertical="center"/>
    </xf>
    <xf numFmtId="0" fontId="34" fillId="0" borderId="23" xfId="0" applyFont="1" applyBorder="1" applyAlignment="1">
      <alignment horizontal="center" vertical="center"/>
    </xf>
    <xf numFmtId="0" fontId="13" fillId="0" borderId="2" xfId="0" applyFont="1" applyBorder="1" applyAlignment="1">
      <alignment horizontal="center" vertical="center"/>
    </xf>
    <xf numFmtId="0" fontId="14" fillId="0" borderId="2" xfId="0" applyFont="1" applyBorder="1" applyAlignment="1">
      <alignment horizontal="center" vertical="center"/>
    </xf>
    <xf numFmtId="0" fontId="14" fillId="17" borderId="2" xfId="0" applyFont="1" applyFill="1" applyBorder="1" applyAlignment="1">
      <alignment horizontal="center" vertical="center"/>
    </xf>
    <xf numFmtId="0" fontId="13" fillId="0" borderId="2" xfId="0" applyFont="1" applyBorder="1" applyAlignment="1">
      <alignment horizontal="center" vertical="center" wrapText="1"/>
    </xf>
    <xf numFmtId="0" fontId="13" fillId="0" borderId="2" xfId="0" applyFont="1" applyBorder="1" applyAlignment="1">
      <alignment horizontal="center" vertical="top" wrapText="1"/>
    </xf>
    <xf numFmtId="43" fontId="13" fillId="0" borderId="2" xfId="23" applyFont="1" applyBorder="1" applyAlignment="1">
      <alignment horizontal="center" vertical="center" wrapText="1"/>
    </xf>
    <xf numFmtId="0" fontId="14" fillId="17" borderId="2" xfId="0" applyFont="1" applyFill="1" applyBorder="1" applyAlignment="1">
      <alignment horizontal="left" vertical="center" wrapText="1"/>
    </xf>
    <xf numFmtId="0" fontId="14" fillId="17" borderId="2" xfId="0" applyFont="1" applyFill="1" applyBorder="1" applyAlignment="1">
      <alignment horizontal="center" vertical="center" wrapText="1"/>
    </xf>
    <xf numFmtId="0" fontId="13" fillId="17" borderId="2" xfId="0" applyFont="1" applyFill="1" applyBorder="1" applyAlignment="1">
      <alignment horizontal="center" vertical="center" wrapText="1"/>
    </xf>
    <xf numFmtId="0" fontId="14" fillId="0" borderId="2" xfId="0" applyFont="1" applyBorder="1" applyAlignment="1">
      <alignment horizontal="center" vertical="top" wrapText="1"/>
    </xf>
    <xf numFmtId="0" fontId="14" fillId="0" borderId="2" xfId="0" applyFont="1" applyBorder="1" applyAlignment="1">
      <alignment horizontal="center" vertical="center" wrapText="1"/>
    </xf>
    <xf numFmtId="0" fontId="13" fillId="0" borderId="2" xfId="0" applyFont="1" applyBorder="1" applyAlignment="1">
      <alignment horizontal="center"/>
    </xf>
    <xf numFmtId="0" fontId="45" fillId="26" borderId="0" xfId="0" applyFont="1" applyFill="1" applyAlignment="1">
      <alignment horizontal="center" vertical="center" wrapText="1"/>
    </xf>
    <xf numFmtId="0" fontId="14" fillId="18" borderId="2" xfId="0" applyFont="1" applyFill="1" applyBorder="1" applyAlignment="1">
      <alignment horizontal="center" vertical="center" wrapText="1"/>
    </xf>
    <xf numFmtId="0" fontId="13" fillId="0" borderId="2" xfId="0" applyFont="1" applyBorder="1" applyAlignment="1">
      <alignment horizontal="left" vertical="center"/>
    </xf>
    <xf numFmtId="0" fontId="14" fillId="0" borderId="2" xfId="0" applyFont="1" applyBorder="1" applyAlignment="1">
      <alignment horizontal="center"/>
    </xf>
    <xf numFmtId="0" fontId="22" fillId="0" borderId="2" xfId="0" applyFont="1" applyBorder="1" applyAlignment="1">
      <alignment horizontal="center" wrapText="1"/>
    </xf>
    <xf numFmtId="0" fontId="13" fillId="0" borderId="1" xfId="0" applyFont="1" applyBorder="1" applyAlignment="1">
      <alignment horizontal="center" vertical="center" wrapText="1"/>
    </xf>
    <xf numFmtId="0" fontId="14" fillId="0" borderId="14" xfId="0" applyFont="1" applyBorder="1" applyAlignment="1">
      <alignment horizontal="center" vertical="top" wrapText="1"/>
    </xf>
    <xf numFmtId="0" fontId="14" fillId="0" borderId="59" xfId="0" applyFont="1" applyBorder="1" applyAlignment="1">
      <alignment horizontal="center" vertical="top" wrapText="1"/>
    </xf>
    <xf numFmtId="0" fontId="14" fillId="0" borderId="61" xfId="0" applyFont="1" applyBorder="1" applyAlignment="1">
      <alignment horizontal="center" vertical="top" wrapText="1"/>
    </xf>
    <xf numFmtId="0" fontId="14" fillId="0" borderId="18" xfId="0" applyFont="1" applyBorder="1" applyAlignment="1">
      <alignment horizontal="center" vertical="top" wrapText="1"/>
    </xf>
    <xf numFmtId="0" fontId="14" fillId="0" borderId="0" xfId="0" applyFont="1" applyAlignment="1">
      <alignment horizontal="center" vertical="top" wrapText="1"/>
    </xf>
    <xf numFmtId="0" fontId="14" fillId="0" borderId="51" xfId="0" applyFont="1" applyBorder="1" applyAlignment="1">
      <alignment horizontal="center" vertical="top" wrapText="1"/>
    </xf>
    <xf numFmtId="0" fontId="13" fillId="0" borderId="8"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9" xfId="0" applyFont="1" applyBorder="1" applyAlignment="1">
      <alignment horizontal="center" vertical="center" wrapText="1"/>
    </xf>
    <xf numFmtId="43" fontId="13" fillId="0" borderId="8" xfId="23" applyFont="1" applyBorder="1" applyAlignment="1">
      <alignment horizontal="center" vertical="center" wrapText="1"/>
    </xf>
    <xf numFmtId="43" fontId="13" fillId="0" borderId="4" xfId="23" applyFont="1" applyBorder="1" applyAlignment="1">
      <alignment horizontal="center" vertical="center" wrapText="1"/>
    </xf>
    <xf numFmtId="43" fontId="13" fillId="0" borderId="9" xfId="23" applyFont="1" applyBorder="1" applyAlignment="1">
      <alignment horizontal="center" vertical="center" wrapText="1"/>
    </xf>
    <xf numFmtId="0" fontId="14" fillId="0" borderId="37" xfId="0" applyFont="1" applyBorder="1" applyAlignment="1">
      <alignment horizontal="left" vertical="center"/>
    </xf>
    <xf numFmtId="0" fontId="14" fillId="17" borderId="37" xfId="0" applyFont="1" applyFill="1" applyBorder="1" applyAlignment="1">
      <alignment horizontal="left" vertical="center" wrapText="1"/>
    </xf>
    <xf numFmtId="0" fontId="14" fillId="17" borderId="55" xfId="0" applyFont="1" applyFill="1" applyBorder="1" applyAlignment="1">
      <alignment horizontal="left" vertical="center" wrapText="1"/>
    </xf>
    <xf numFmtId="0" fontId="21" fillId="17" borderId="2" xfId="16" applyFont="1" applyFill="1" applyBorder="1" applyAlignment="1">
      <alignment horizontal="center" vertical="center" wrapText="1"/>
    </xf>
    <xf numFmtId="0" fontId="13" fillId="17" borderId="49" xfId="0" applyFont="1" applyFill="1" applyBorder="1" applyAlignment="1">
      <alignment horizontal="center" vertical="center" wrapText="1"/>
    </xf>
    <xf numFmtId="0" fontId="14" fillId="0" borderId="2" xfId="0" applyFont="1" applyBorder="1" applyAlignment="1">
      <alignment vertical="top" wrapText="1"/>
    </xf>
    <xf numFmtId="0" fontId="14" fillId="0" borderId="37" xfId="0" applyFont="1" applyBorder="1" applyAlignment="1">
      <alignment horizontal="left" vertical="top" wrapText="1"/>
    </xf>
    <xf numFmtId="0" fontId="14" fillId="0" borderId="60" xfId="0" applyFont="1" applyBorder="1" applyAlignment="1">
      <alignment horizontal="left" vertical="top" wrapText="1"/>
    </xf>
    <xf numFmtId="0" fontId="14" fillId="17" borderId="37" xfId="0" applyFont="1" applyFill="1" applyBorder="1" applyAlignment="1">
      <alignment horizontal="center" vertical="center" wrapText="1"/>
    </xf>
    <xf numFmtId="0" fontId="14" fillId="17" borderId="37" xfId="0" applyFont="1" applyFill="1" applyBorder="1" applyAlignment="1">
      <alignment horizontal="center" vertical="center"/>
    </xf>
    <xf numFmtId="0" fontId="13" fillId="0" borderId="37" xfId="0" applyFont="1" applyBorder="1" applyAlignment="1">
      <alignment horizontal="center" vertical="center"/>
    </xf>
    <xf numFmtId="0" fontId="14" fillId="0" borderId="37"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37" xfId="0" applyFont="1" applyBorder="1" applyAlignment="1">
      <alignment horizontal="center"/>
    </xf>
    <xf numFmtId="0" fontId="13" fillId="14" borderId="37" xfId="0" applyFont="1" applyFill="1" applyBorder="1" applyAlignment="1">
      <alignment horizontal="center"/>
    </xf>
    <xf numFmtId="0" fontId="13" fillId="15" borderId="55" xfId="0" applyFont="1" applyFill="1" applyBorder="1" applyAlignment="1">
      <alignment horizontal="center" vertical="center" wrapText="1"/>
    </xf>
    <xf numFmtId="0" fontId="14" fillId="18" borderId="37" xfId="0" applyFont="1" applyFill="1" applyBorder="1" applyAlignment="1">
      <alignment horizontal="center" vertical="center" wrapText="1"/>
    </xf>
    <xf numFmtId="0" fontId="13" fillId="16" borderId="37" xfId="0" applyFont="1" applyFill="1" applyBorder="1" applyAlignment="1">
      <alignment horizontal="center" vertical="center" wrapText="1"/>
    </xf>
    <xf numFmtId="0" fontId="14" fillId="0" borderId="37" xfId="0" applyFont="1" applyBorder="1" applyAlignment="1">
      <alignment horizontal="center" vertical="center"/>
    </xf>
    <xf numFmtId="0" fontId="13" fillId="0" borderId="37" xfId="0" applyFont="1" applyBorder="1" applyAlignment="1">
      <alignment horizontal="center" wrapText="1"/>
    </xf>
    <xf numFmtId="9" fontId="13" fillId="0" borderId="0" xfId="14" applyFont="1" applyAlignment="1">
      <alignment horizontal="center" vertical="center"/>
    </xf>
    <xf numFmtId="9" fontId="13" fillId="0" borderId="0" xfId="14" applyFont="1" applyAlignment="1">
      <alignment horizontal="center" vertical="center" wrapText="1"/>
    </xf>
    <xf numFmtId="0" fontId="14" fillId="14" borderId="37" xfId="0" applyFont="1" applyFill="1" applyBorder="1" applyAlignment="1">
      <alignment horizontal="center"/>
    </xf>
    <xf numFmtId="0" fontId="14" fillId="16" borderId="37" xfId="0" applyFont="1" applyFill="1" applyBorder="1" applyAlignment="1">
      <alignment horizontal="center" vertical="center" wrapText="1"/>
    </xf>
    <xf numFmtId="0" fontId="13" fillId="0" borderId="14" xfId="0" applyFont="1" applyBorder="1" applyAlignment="1">
      <alignment horizontal="center"/>
    </xf>
    <xf numFmtId="0" fontId="13" fillId="0" borderId="15" xfId="0" applyFont="1" applyBorder="1" applyAlignment="1">
      <alignment horizontal="center"/>
    </xf>
    <xf numFmtId="0" fontId="13" fillId="0" borderId="18" xfId="0" applyFont="1" applyBorder="1" applyAlignment="1">
      <alignment horizontal="center"/>
    </xf>
    <xf numFmtId="0" fontId="13" fillId="0" borderId="16" xfId="0" applyFont="1" applyBorder="1" applyAlignment="1">
      <alignment horizontal="center"/>
    </xf>
    <xf numFmtId="0" fontId="13" fillId="0" borderId="10" xfId="0" applyFont="1" applyBorder="1" applyAlignment="1">
      <alignment horizontal="center"/>
    </xf>
    <xf numFmtId="0" fontId="13" fillId="0" borderId="11" xfId="0" applyFont="1" applyBorder="1" applyAlignment="1">
      <alignment horizontal="center"/>
    </xf>
    <xf numFmtId="0" fontId="14" fillId="0" borderId="14" xfId="0" applyFont="1" applyBorder="1" applyAlignment="1">
      <alignment horizontal="center" vertical="center" wrapText="1"/>
    </xf>
    <xf numFmtId="0" fontId="14" fillId="0" borderId="59"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11" xfId="0" applyFont="1" applyBorder="1" applyAlignment="1">
      <alignment horizontal="center" vertical="center" wrapText="1"/>
    </xf>
    <xf numFmtId="0" fontId="13" fillId="0" borderId="14" xfId="0" applyFont="1" applyBorder="1" applyAlignment="1">
      <alignment horizontal="left" vertical="center"/>
    </xf>
    <xf numFmtId="0" fontId="13" fillId="0" borderId="15" xfId="0" applyFont="1" applyBorder="1" applyAlignment="1">
      <alignment horizontal="left" vertical="center"/>
    </xf>
    <xf numFmtId="0" fontId="13" fillId="0" borderId="10" xfId="0" applyFont="1" applyBorder="1" applyAlignment="1">
      <alignment horizontal="left" vertical="center"/>
    </xf>
    <xf numFmtId="0" fontId="13" fillId="0" borderId="11" xfId="0" applyFont="1" applyBorder="1" applyAlignment="1">
      <alignment horizontal="left" vertical="center"/>
    </xf>
    <xf numFmtId="0" fontId="14" fillId="0" borderId="14" xfId="0" applyFont="1" applyBorder="1" applyAlignment="1">
      <alignment horizontal="center" vertical="center"/>
    </xf>
    <xf numFmtId="0" fontId="14" fillId="0" borderId="59" xfId="0" applyFont="1" applyBorder="1" applyAlignment="1">
      <alignment horizontal="center" vertical="center"/>
    </xf>
    <xf numFmtId="0" fontId="14" fillId="0" borderId="15" xfId="0" applyFont="1" applyBorder="1" applyAlignment="1">
      <alignment horizontal="center" vertical="center"/>
    </xf>
    <xf numFmtId="0" fontId="14" fillId="0" borderId="10" xfId="0" applyFont="1" applyBorder="1" applyAlignment="1">
      <alignment horizontal="center" vertical="center"/>
    </xf>
    <xf numFmtId="0" fontId="14" fillId="0" borderId="47" xfId="0" applyFont="1" applyBorder="1" applyAlignment="1">
      <alignment horizontal="center" vertical="center"/>
    </xf>
    <xf numFmtId="0" fontId="14" fillId="0" borderId="11" xfId="0" applyFont="1" applyBorder="1" applyAlignment="1">
      <alignment horizontal="center" vertical="center"/>
    </xf>
    <xf numFmtId="0" fontId="14" fillId="17" borderId="63" xfId="0" applyFont="1" applyFill="1" applyBorder="1" applyAlignment="1">
      <alignment horizontal="center" vertical="center"/>
    </xf>
    <xf numFmtId="0" fontId="14" fillId="17" borderId="64" xfId="0" applyFont="1" applyFill="1" applyBorder="1" applyAlignment="1">
      <alignment horizontal="center" vertical="center"/>
    </xf>
    <xf numFmtId="0" fontId="14" fillId="17" borderId="69" xfId="0" applyFont="1" applyFill="1" applyBorder="1" applyAlignment="1">
      <alignment horizontal="center" vertical="center"/>
    </xf>
    <xf numFmtId="0" fontId="14" fillId="0" borderId="15" xfId="0" applyFont="1" applyBorder="1" applyAlignment="1">
      <alignment horizontal="center" vertical="top" wrapText="1"/>
    </xf>
    <xf numFmtId="0" fontId="14" fillId="0" borderId="16" xfId="0" applyFont="1" applyBorder="1" applyAlignment="1">
      <alignment horizontal="center" vertical="top" wrapText="1"/>
    </xf>
    <xf numFmtId="0" fontId="14" fillId="0" borderId="73" xfId="0" applyFont="1" applyBorder="1" applyAlignment="1">
      <alignment horizontal="center" vertical="top" wrapText="1"/>
    </xf>
    <xf numFmtId="0" fontId="14" fillId="0" borderId="53" xfId="0" applyFont="1" applyBorder="1" applyAlignment="1">
      <alignment horizontal="center" vertical="top" wrapText="1"/>
    </xf>
    <xf numFmtId="0" fontId="14" fillId="0" borderId="74" xfId="0" applyFont="1" applyBorder="1" applyAlignment="1">
      <alignment horizontal="center" vertical="top" wrapText="1"/>
    </xf>
    <xf numFmtId="43" fontId="13" fillId="0" borderId="70" xfId="23" applyFont="1" applyBorder="1" applyAlignment="1">
      <alignment horizontal="center" vertical="center" wrapText="1"/>
    </xf>
    <xf numFmtId="43" fontId="13" fillId="0" borderId="71" xfId="23" applyFont="1" applyBorder="1" applyAlignment="1">
      <alignment horizontal="center" vertical="center" wrapText="1"/>
    </xf>
    <xf numFmtId="43" fontId="13" fillId="0" borderId="72" xfId="23" applyFont="1" applyBorder="1" applyAlignment="1">
      <alignment horizontal="center" vertical="center" wrapText="1"/>
    </xf>
    <xf numFmtId="0" fontId="14" fillId="0" borderId="62" xfId="0" applyFont="1" applyBorder="1" applyAlignment="1">
      <alignment horizontal="left" vertical="center"/>
    </xf>
    <xf numFmtId="0" fontId="14" fillId="0" borderId="59" xfId="0" applyFont="1" applyBorder="1" applyAlignment="1">
      <alignment horizontal="left" vertical="center"/>
    </xf>
    <xf numFmtId="0" fontId="14" fillId="0" borderId="61" xfId="0" applyFont="1" applyBorder="1" applyAlignment="1">
      <alignment horizontal="left" vertical="center"/>
    </xf>
    <xf numFmtId="0" fontId="14" fillId="17" borderId="68" xfId="0" applyFont="1" applyFill="1" applyBorder="1" applyAlignment="1">
      <alignment horizontal="left" vertical="center" wrapText="1"/>
    </xf>
    <xf numFmtId="0" fontId="13" fillId="17" borderId="8" xfId="0" applyFont="1" applyFill="1" applyBorder="1" applyAlignment="1">
      <alignment horizontal="center" wrapText="1"/>
    </xf>
    <xf numFmtId="0" fontId="13" fillId="17" borderId="4" xfId="0" applyFont="1" applyFill="1" applyBorder="1" applyAlignment="1">
      <alignment horizontal="center" wrapText="1"/>
    </xf>
    <xf numFmtId="0" fontId="13" fillId="17" borderId="9" xfId="0" applyFont="1" applyFill="1" applyBorder="1" applyAlignment="1">
      <alignment horizontal="center" wrapText="1"/>
    </xf>
    <xf numFmtId="0" fontId="13" fillId="17" borderId="55" xfId="0" applyFont="1" applyFill="1" applyBorder="1" applyAlignment="1">
      <alignment horizontal="center" vertical="center" wrapText="1"/>
    </xf>
    <xf numFmtId="0" fontId="13" fillId="17" borderId="48" xfId="0" applyFont="1" applyFill="1" applyBorder="1" applyAlignment="1">
      <alignment horizontal="center" vertical="center" wrapText="1"/>
    </xf>
    <xf numFmtId="0" fontId="14" fillId="0" borderId="10" xfId="0" applyFont="1" applyBorder="1" applyAlignment="1">
      <alignment vertical="top" wrapText="1"/>
    </xf>
    <xf numFmtId="0" fontId="14" fillId="0" borderId="47" xfId="0" applyFont="1" applyBorder="1" applyAlignment="1">
      <alignment vertical="top" wrapText="1"/>
    </xf>
    <xf numFmtId="0" fontId="14" fillId="0" borderId="11" xfId="0" applyFont="1" applyBorder="1" applyAlignment="1">
      <alignment vertical="top" wrapText="1"/>
    </xf>
    <xf numFmtId="0" fontId="14" fillId="0" borderId="56" xfId="0" applyFont="1" applyBorder="1" applyAlignment="1">
      <alignment horizontal="left" vertical="top" wrapText="1"/>
    </xf>
    <xf numFmtId="0" fontId="14" fillId="0" borderId="57" xfId="0" applyFont="1" applyBorder="1" applyAlignment="1">
      <alignment horizontal="left" vertical="top" wrapText="1"/>
    </xf>
    <xf numFmtId="0" fontId="14" fillId="0" borderId="58" xfId="0" applyFont="1" applyBorder="1" applyAlignment="1">
      <alignment horizontal="left" vertical="top" wrapText="1"/>
    </xf>
    <xf numFmtId="0" fontId="14" fillId="0" borderId="50" xfId="0" applyFont="1" applyBorder="1" applyAlignment="1">
      <alignment horizontal="left" vertical="top" wrapText="1"/>
    </xf>
    <xf numFmtId="0" fontId="14" fillId="0" borderId="0" xfId="0" applyFont="1" applyAlignment="1">
      <alignment horizontal="left" vertical="top" wrapText="1"/>
    </xf>
    <xf numFmtId="0" fontId="14" fillId="0" borderId="51" xfId="0" applyFont="1" applyBorder="1" applyAlignment="1">
      <alignment horizontal="left" vertical="top" wrapText="1"/>
    </xf>
    <xf numFmtId="0" fontId="14" fillId="0" borderId="52" xfId="0" applyFont="1" applyBorder="1" applyAlignment="1">
      <alignment horizontal="left" vertical="top" wrapText="1"/>
    </xf>
    <xf numFmtId="0" fontId="14" fillId="0" borderId="53" xfId="0" applyFont="1" applyBorder="1" applyAlignment="1">
      <alignment horizontal="left" vertical="top" wrapText="1"/>
    </xf>
    <xf numFmtId="0" fontId="14" fillId="0" borderId="54" xfId="0" applyFont="1" applyBorder="1" applyAlignment="1">
      <alignment horizontal="left" vertical="top" wrapText="1"/>
    </xf>
    <xf numFmtId="0" fontId="14" fillId="17" borderId="52" xfId="0" applyFont="1" applyFill="1" applyBorder="1" applyAlignment="1">
      <alignment horizontal="center" wrapText="1"/>
    </xf>
    <xf numFmtId="0" fontId="14" fillId="17" borderId="54" xfId="0" applyFont="1" applyFill="1" applyBorder="1" applyAlignment="1">
      <alignment horizontal="center" wrapText="1"/>
    </xf>
    <xf numFmtId="0" fontId="14" fillId="17" borderId="55" xfId="0" applyFont="1" applyFill="1" applyBorder="1" applyAlignment="1">
      <alignment horizontal="center" vertical="center"/>
    </xf>
    <xf numFmtId="0" fontId="14" fillId="17" borderId="48" xfId="0" applyFont="1" applyFill="1" applyBorder="1" applyAlignment="1">
      <alignment horizontal="center" vertical="center"/>
    </xf>
    <xf numFmtId="0" fontId="14" fillId="17" borderId="49" xfId="0" applyFont="1" applyFill="1" applyBorder="1" applyAlignment="1">
      <alignment horizontal="center" vertical="center"/>
    </xf>
    <xf numFmtId="0" fontId="13" fillId="0" borderId="56" xfId="0" applyFont="1" applyBorder="1" applyAlignment="1">
      <alignment horizontal="center" vertical="center"/>
    </xf>
    <xf numFmtId="0" fontId="13" fillId="0" borderId="58" xfId="0" applyFont="1" applyBorder="1" applyAlignment="1">
      <alignment horizontal="center" vertical="center"/>
    </xf>
    <xf numFmtId="0" fontId="13" fillId="0" borderId="50" xfId="0" applyFont="1" applyBorder="1" applyAlignment="1">
      <alignment horizontal="center" vertical="center"/>
    </xf>
    <xf numFmtId="0" fontId="13" fillId="0" borderId="51" xfId="0" applyFont="1" applyBorder="1" applyAlignment="1">
      <alignment horizontal="center" vertical="center"/>
    </xf>
    <xf numFmtId="0" fontId="13" fillId="0" borderId="52" xfId="0" applyFont="1" applyBorder="1" applyAlignment="1">
      <alignment horizontal="center" vertical="center"/>
    </xf>
    <xf numFmtId="0" fontId="13" fillId="0" borderId="54" xfId="0" applyFont="1" applyBorder="1" applyAlignment="1">
      <alignment horizontal="center" vertical="center"/>
    </xf>
    <xf numFmtId="0" fontId="13" fillId="0" borderId="55" xfId="0" applyFont="1" applyBorder="1" applyAlignment="1">
      <alignment horizontal="center" vertical="center"/>
    </xf>
    <xf numFmtId="0" fontId="13" fillId="0" borderId="49" xfId="0" applyFont="1" applyBorder="1" applyAlignment="1">
      <alignment horizontal="center" vertical="center"/>
    </xf>
    <xf numFmtId="0" fontId="13" fillId="0" borderId="60" xfId="0" applyFont="1" applyBorder="1" applyAlignment="1">
      <alignment horizontal="center" vertical="center"/>
    </xf>
    <xf numFmtId="0" fontId="13" fillId="0" borderId="75" xfId="0" applyFont="1" applyBorder="1" applyAlignment="1">
      <alignment horizontal="center" vertical="center"/>
    </xf>
    <xf numFmtId="0" fontId="14" fillId="18" borderId="55" xfId="0" applyFont="1" applyFill="1" applyBorder="1" applyAlignment="1">
      <alignment horizontal="center" vertical="center" wrapText="1"/>
    </xf>
    <xf numFmtId="0" fontId="14" fillId="18" borderId="49" xfId="0" applyFont="1" applyFill="1" applyBorder="1" applyAlignment="1">
      <alignment horizontal="center" vertical="center" wrapText="1"/>
    </xf>
    <xf numFmtId="0" fontId="14" fillId="0" borderId="55" xfId="0" applyFont="1" applyBorder="1" applyAlignment="1">
      <alignment horizontal="center" vertical="center" wrapText="1"/>
    </xf>
    <xf numFmtId="0" fontId="14" fillId="0" borderId="49"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55" xfId="0" applyFont="1" applyBorder="1" applyAlignment="1">
      <alignment horizontal="center"/>
    </xf>
    <xf numFmtId="0" fontId="13" fillId="0" borderId="49" xfId="0" applyFont="1" applyBorder="1" applyAlignment="1">
      <alignment horizontal="center"/>
    </xf>
    <xf numFmtId="0" fontId="14" fillId="17" borderId="37" xfId="0" applyFont="1" applyFill="1" applyBorder="1" applyAlignment="1">
      <alignment horizontal="center" wrapText="1"/>
    </xf>
    <xf numFmtId="0" fontId="12" fillId="0" borderId="2" xfId="16" applyFont="1" applyBorder="1" applyAlignment="1">
      <alignment horizontal="center" vertical="center" wrapText="1"/>
    </xf>
    <xf numFmtId="0" fontId="14" fillId="13" borderId="37" xfId="0" applyFont="1" applyFill="1" applyBorder="1" applyAlignment="1">
      <alignment horizontal="center" vertical="center" wrapText="1"/>
    </xf>
    <xf numFmtId="0" fontId="14" fillId="17" borderId="48" xfId="0" applyFont="1" applyFill="1" applyBorder="1" applyAlignment="1">
      <alignment horizontal="center" vertical="center" wrapText="1"/>
    </xf>
    <xf numFmtId="9" fontId="13" fillId="0" borderId="37" xfId="0" applyNumberFormat="1" applyFont="1" applyBorder="1" applyAlignment="1">
      <alignment horizontal="center" vertical="center"/>
    </xf>
    <xf numFmtId="0" fontId="13" fillId="0" borderId="56" xfId="0" applyFont="1" applyBorder="1" applyAlignment="1">
      <alignment horizontal="center" vertical="top" wrapText="1"/>
    </xf>
    <xf numFmtId="0" fontId="13" fillId="0" borderId="57" xfId="0" applyFont="1" applyBorder="1" applyAlignment="1">
      <alignment horizontal="center" vertical="top" wrapText="1"/>
    </xf>
    <xf numFmtId="0" fontId="13" fillId="0" borderId="58" xfId="0" applyFont="1" applyBorder="1" applyAlignment="1">
      <alignment horizontal="center" vertical="top" wrapText="1"/>
    </xf>
    <xf numFmtId="0" fontId="13" fillId="0" borderId="50" xfId="0" applyFont="1" applyBorder="1" applyAlignment="1">
      <alignment horizontal="center" vertical="top" wrapText="1"/>
    </xf>
    <xf numFmtId="0" fontId="13" fillId="0" borderId="0" xfId="0" applyFont="1" applyAlignment="1">
      <alignment horizontal="center" vertical="top" wrapText="1"/>
    </xf>
    <xf numFmtId="0" fontId="13" fillId="0" borderId="51" xfId="0" applyFont="1" applyBorder="1" applyAlignment="1">
      <alignment horizontal="center" vertical="top" wrapText="1"/>
    </xf>
    <xf numFmtId="0" fontId="13" fillId="0" borderId="52" xfId="0" applyFont="1" applyBorder="1" applyAlignment="1">
      <alignment horizontal="center" vertical="top" wrapText="1"/>
    </xf>
    <xf numFmtId="0" fontId="13" fillId="0" borderId="53" xfId="0" applyFont="1" applyBorder="1" applyAlignment="1">
      <alignment horizontal="center" vertical="top" wrapText="1"/>
    </xf>
    <xf numFmtId="0" fontId="13" fillId="0" borderId="54" xfId="0" applyFont="1" applyBorder="1" applyAlignment="1">
      <alignment horizontal="center" vertical="top" wrapText="1"/>
    </xf>
    <xf numFmtId="0" fontId="14" fillId="17" borderId="2" xfId="0" applyFont="1" applyFill="1" applyBorder="1" applyAlignment="1">
      <alignment horizontal="center" vertical="top"/>
    </xf>
    <xf numFmtId="0" fontId="14" fillId="17" borderId="2" xfId="0" applyFont="1" applyFill="1" applyBorder="1" applyAlignment="1">
      <alignment horizontal="center" vertical="top" wrapText="1"/>
    </xf>
    <xf numFmtId="0" fontId="13" fillId="0" borderId="18" xfId="0" applyFont="1" applyBorder="1" applyAlignment="1">
      <alignment horizontal="center" vertical="top" wrapText="1"/>
    </xf>
    <xf numFmtId="0" fontId="13" fillId="15" borderId="2" xfId="0" applyFont="1" applyFill="1" applyBorder="1" applyAlignment="1">
      <alignment horizontal="center" vertical="center" wrapText="1"/>
    </xf>
    <xf numFmtId="0" fontId="14" fillId="16" borderId="2" xfId="0" applyFont="1" applyFill="1" applyBorder="1" applyAlignment="1">
      <alignment horizontal="center" vertical="center" wrapText="1"/>
    </xf>
    <xf numFmtId="0" fontId="14" fillId="14" borderId="2" xfId="0" applyFont="1" applyFill="1" applyBorder="1" applyAlignment="1">
      <alignment horizontal="center"/>
    </xf>
    <xf numFmtId="0" fontId="14" fillId="0" borderId="37" xfId="0" applyFont="1" applyBorder="1" applyAlignment="1">
      <alignment horizontal="center" wrapText="1"/>
    </xf>
    <xf numFmtId="0" fontId="13" fillId="11" borderId="2" xfId="0" applyFont="1" applyFill="1" applyBorder="1" applyAlignment="1">
      <alignment horizontal="center"/>
    </xf>
    <xf numFmtId="0" fontId="13" fillId="0" borderId="8" xfId="0" applyFont="1" applyBorder="1" applyAlignment="1">
      <alignment horizontal="center" wrapText="1"/>
    </xf>
    <xf numFmtId="0" fontId="13" fillId="0" borderId="4" xfId="0" applyFont="1" applyBorder="1" applyAlignment="1">
      <alignment horizontal="center" wrapText="1"/>
    </xf>
    <xf numFmtId="0" fontId="13" fillId="0" borderId="9" xfId="0" applyFont="1" applyBorder="1" applyAlignment="1">
      <alignment horizontal="center" wrapText="1"/>
    </xf>
    <xf numFmtId="0" fontId="21" fillId="17" borderId="62" xfId="16" applyFont="1" applyFill="1" applyBorder="1" applyAlignment="1">
      <alignment horizontal="center" vertical="center" wrapText="1"/>
    </xf>
    <xf numFmtId="0" fontId="21" fillId="17" borderId="59" xfId="16" applyFont="1" applyFill="1" applyBorder="1" applyAlignment="1">
      <alignment horizontal="center" vertical="center" wrapText="1"/>
    </xf>
    <xf numFmtId="0" fontId="21" fillId="17" borderId="61" xfId="16" applyFont="1" applyFill="1" applyBorder="1" applyAlignment="1">
      <alignment horizontal="center" vertical="center" wrapText="1"/>
    </xf>
    <xf numFmtId="0" fontId="28" fillId="0" borderId="6" xfId="0" applyFont="1" applyBorder="1"/>
    <xf numFmtId="0" fontId="28" fillId="0" borderId="0" xfId="0" applyFont="1"/>
    <xf numFmtId="0" fontId="29" fillId="0" borderId="0" xfId="0" applyFont="1" applyAlignment="1">
      <alignment vertical="center"/>
    </xf>
    <xf numFmtId="0" fontId="29" fillId="20" borderId="19" xfId="0" applyFont="1" applyFill="1" applyBorder="1" applyAlignment="1">
      <alignment horizontal="center" vertical="center" wrapText="1"/>
    </xf>
    <xf numFmtId="0" fontId="29" fillId="20" borderId="21" xfId="0" applyFont="1" applyFill="1" applyBorder="1" applyAlignment="1">
      <alignment horizontal="center" vertical="center" wrapText="1"/>
    </xf>
    <xf numFmtId="14" fontId="30" fillId="0" borderId="6" xfId="0" applyNumberFormat="1" applyFont="1" applyBorder="1" applyAlignment="1">
      <alignment vertical="center"/>
    </xf>
    <xf numFmtId="14" fontId="30" fillId="0" borderId="0" xfId="0" applyNumberFormat="1" applyFont="1" applyAlignment="1">
      <alignment vertical="center"/>
    </xf>
    <xf numFmtId="0" fontId="30" fillId="0" borderId="6" xfId="0" applyFont="1" applyBorder="1" applyAlignment="1">
      <alignment vertical="center"/>
    </xf>
    <xf numFmtId="0" fontId="30" fillId="0" borderId="0" xfId="0" applyFont="1" applyAlignment="1">
      <alignment vertical="center"/>
    </xf>
    <xf numFmtId="0" fontId="29" fillId="0" borderId="0" xfId="0" applyFont="1" applyAlignment="1">
      <alignment vertical="center" wrapText="1"/>
    </xf>
    <xf numFmtId="0" fontId="29" fillId="0" borderId="0" xfId="0" applyFont="1" applyAlignment="1">
      <alignment horizontal="center" vertical="center" wrapText="1"/>
    </xf>
    <xf numFmtId="0" fontId="29" fillId="0" borderId="19" xfId="0" applyFont="1" applyBorder="1" applyAlignment="1">
      <alignment vertical="center" wrapText="1"/>
    </xf>
    <xf numFmtId="0" fontId="29" fillId="0" borderId="20" xfId="0" applyFont="1" applyBorder="1" applyAlignment="1">
      <alignment vertical="center" wrapText="1"/>
    </xf>
    <xf numFmtId="0" fontId="29" fillId="0" borderId="21" xfId="0" applyFont="1" applyBorder="1" applyAlignment="1">
      <alignment vertical="center" wrapText="1"/>
    </xf>
    <xf numFmtId="0" fontId="29" fillId="20" borderId="22" xfId="0" applyFont="1" applyFill="1" applyBorder="1" applyAlignment="1">
      <alignment horizontal="center" vertical="center" wrapText="1"/>
    </xf>
    <xf numFmtId="0" fontId="29" fillId="20" borderId="23" xfId="0" applyFont="1" applyFill="1" applyBorder="1" applyAlignment="1">
      <alignment horizontal="center" vertical="center" wrapText="1"/>
    </xf>
    <xf numFmtId="0" fontId="29" fillId="20" borderId="20" xfId="0" applyFont="1" applyFill="1" applyBorder="1" applyAlignment="1">
      <alignment horizontal="center" vertical="center" wrapText="1"/>
    </xf>
  </cellXfs>
  <cellStyles count="27">
    <cellStyle name="Euro" xfId="24" xr:uid="{00000000-0005-0000-0000-000000000000}"/>
    <cellStyle name="Excel Built-in Normal" xfId="15" xr:uid="{00000000-0005-0000-0000-000001000000}"/>
    <cellStyle name="Excel Built-in Normal 1 2" xfId="21" xr:uid="{00000000-0005-0000-0000-000002000000}"/>
    <cellStyle name="Millares" xfId="23" builtinId="3"/>
    <cellStyle name="Millares 2" xfId="22" xr:uid="{00000000-0005-0000-0000-000004000000}"/>
    <cellStyle name="Normal" xfId="0" builtinId="0"/>
    <cellStyle name="Normal 11" xfId="10" xr:uid="{00000000-0005-0000-0000-000006000000}"/>
    <cellStyle name="Normal 12" xfId="12" xr:uid="{00000000-0005-0000-0000-000007000000}"/>
    <cellStyle name="Normal 15" xfId="11" xr:uid="{00000000-0005-0000-0000-000008000000}"/>
    <cellStyle name="Normal 17" xfId="8" xr:uid="{00000000-0005-0000-0000-000009000000}"/>
    <cellStyle name="Normal 2" xfId="13" xr:uid="{00000000-0005-0000-0000-00000A000000}"/>
    <cellStyle name="Normal 2 2" xfId="18" xr:uid="{00000000-0005-0000-0000-00000B000000}"/>
    <cellStyle name="Normal 2 2 2" xfId="17" xr:uid="{00000000-0005-0000-0000-00000C000000}"/>
    <cellStyle name="Normal 20" xfId="3" xr:uid="{00000000-0005-0000-0000-00000D000000}"/>
    <cellStyle name="Normal 21" xfId="4" xr:uid="{00000000-0005-0000-0000-00000E000000}"/>
    <cellStyle name="Normal 22" xfId="5" xr:uid="{00000000-0005-0000-0000-00000F000000}"/>
    <cellStyle name="Normal 3" xfId="1" xr:uid="{00000000-0005-0000-0000-000010000000}"/>
    <cellStyle name="Normal 3 2" xfId="25" xr:uid="{00000000-0005-0000-0000-000011000000}"/>
    <cellStyle name="Normal 36" xfId="6" xr:uid="{00000000-0005-0000-0000-000012000000}"/>
    <cellStyle name="Normal 37" xfId="7" xr:uid="{00000000-0005-0000-0000-000013000000}"/>
    <cellStyle name="Normal 38" xfId="9" xr:uid="{00000000-0005-0000-0000-000014000000}"/>
    <cellStyle name="Normal 5" xfId="19" xr:uid="{00000000-0005-0000-0000-000015000000}"/>
    <cellStyle name="Normal 58" xfId="2" xr:uid="{00000000-0005-0000-0000-000016000000}"/>
    <cellStyle name="Normal 8" xfId="16" xr:uid="{00000000-0005-0000-0000-000017000000}"/>
    <cellStyle name="Normal 9" xfId="20" xr:uid="{00000000-0005-0000-0000-000018000000}"/>
    <cellStyle name="Porcentaje" xfId="14" builtinId="5"/>
    <cellStyle name="Porcentaje 2" xfId="26" xr:uid="{00000000-0005-0000-0000-00001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ES" sz="960" b="1" i="0" u="none" strike="noStrike" baseline="0">
                <a:effectLst/>
              </a:rPr>
              <a:t>proporcion Global de satisfaccion de los usuarios</a:t>
            </a:r>
            <a:r>
              <a:rPr lang="es-ES" sz="960" b="0" i="0" u="none" strike="noStrike" baseline="0"/>
              <a:t> </a:t>
            </a:r>
            <a:r>
              <a:rPr lang="es-ES" sz="960" b="0" i="0" u="none" strike="noStrike" baseline="0">
                <a:effectLst/>
              </a:rPr>
              <a:t> </a:t>
            </a:r>
            <a:r>
              <a:rPr lang="es-ES" sz="960" b="0" i="0" u="none" strike="noStrike" baseline="0"/>
              <a:t> </a:t>
            </a:r>
            <a:r>
              <a:rPr lang="es-CO"/>
              <a:t>2016</a:t>
            </a:r>
          </a:p>
        </c:rich>
      </c:tx>
      <c:layout>
        <c:manualLayout>
          <c:xMode val="edge"/>
          <c:yMode val="edge"/>
          <c:x val="0.33920092183598999"/>
          <c:y val="7.0575461454940286E-2"/>
        </c:manualLayout>
      </c:layout>
      <c:overlay val="0"/>
      <c:spPr>
        <a:noFill/>
        <a:ln w="25400">
          <a:noFill/>
        </a:ln>
      </c:spPr>
    </c:title>
    <c:autoTitleDeleted val="0"/>
    <c:plotArea>
      <c:layout>
        <c:manualLayout>
          <c:layoutTarget val="inner"/>
          <c:xMode val="edge"/>
          <c:yMode val="edge"/>
          <c:x val="0.14692664429014324"/>
          <c:y val="0.26384406785052539"/>
          <c:w val="0.7859068890751475"/>
          <c:h val="0.58089136252105289"/>
        </c:manualLayout>
      </c:layout>
      <c:lineChart>
        <c:grouping val="standard"/>
        <c:varyColors val="0"/>
        <c:ser>
          <c:idx val="0"/>
          <c:order val="0"/>
          <c:tx>
            <c:strRef>
              <c:f>'[1]ATENCION AL USUARIO 2'!$A$56:$B$56</c:f>
              <c:strCache>
                <c:ptCount val="1"/>
                <c:pt idx="0">
                  <c:v>PROPORCION GLOBAL DE SATISFACCION DE LOS USUARIOS  0</c:v>
                </c:pt>
              </c:strCache>
            </c:strRef>
          </c:tx>
          <c:val>
            <c:numRef>
              <c:f>'[1]ATENCION AL USUARIO 2'!$C$56:$N$56</c:f>
              <c:numCache>
                <c:formatCode>General</c:formatCode>
                <c:ptCount val="12"/>
                <c:pt idx="0">
                  <c:v>0.76</c:v>
                </c:pt>
                <c:pt idx="1">
                  <c:v>0.77142857142857146</c:v>
                </c:pt>
                <c:pt idx="2">
                  <c:v>0.76</c:v>
                </c:pt>
                <c:pt idx="3">
                  <c:v>0.75142857142857145</c:v>
                </c:pt>
                <c:pt idx="4">
                  <c:v>0.75142857142857145</c:v>
                </c:pt>
                <c:pt idx="5">
                  <c:v>0.79142857142857148</c:v>
                </c:pt>
                <c:pt idx="6">
                  <c:v>0.8</c:v>
                </c:pt>
                <c:pt idx="7">
                  <c:v>0.84</c:v>
                </c:pt>
                <c:pt idx="8">
                  <c:v>0.91</c:v>
                </c:pt>
                <c:pt idx="9">
                  <c:v>0.9</c:v>
                </c:pt>
                <c:pt idx="10">
                  <c:v>0.9</c:v>
                </c:pt>
                <c:pt idx="11">
                  <c:v>0</c:v>
                </c:pt>
              </c:numCache>
            </c:numRef>
          </c:val>
          <c:smooth val="0"/>
          <c:extLst>
            <c:ext xmlns:c16="http://schemas.microsoft.com/office/drawing/2014/chart" uri="{C3380CC4-5D6E-409C-BE32-E72D297353CC}">
              <c16:uniqueId val="{00000000-85FE-4290-98CD-A06B1433542D}"/>
            </c:ext>
          </c:extLst>
        </c:ser>
        <c:dLbls>
          <c:showLegendKey val="0"/>
          <c:showVal val="0"/>
          <c:showCatName val="0"/>
          <c:showSerName val="0"/>
          <c:showPercent val="0"/>
          <c:showBubbleSize val="0"/>
        </c:dLbls>
        <c:marker val="1"/>
        <c:smooth val="0"/>
        <c:axId val="135546368"/>
        <c:axId val="135548288"/>
      </c:lineChart>
      <c:catAx>
        <c:axId val="135546368"/>
        <c:scaling>
          <c:orientation val="minMax"/>
        </c:scaling>
        <c:delete val="0"/>
        <c:axPos val="b"/>
        <c:title>
          <c:tx>
            <c:rich>
              <a:bodyPr/>
              <a:lstStyle/>
              <a:p>
                <a:pPr>
                  <a:defRPr/>
                </a:pPr>
                <a:r>
                  <a:rPr lang="en-US"/>
                  <a:t>MES</a:t>
                </a:r>
              </a:p>
            </c:rich>
          </c:tx>
          <c:overlay val="0"/>
        </c:title>
        <c:numFmt formatCode="General" sourceLinked="1"/>
        <c:majorTickMark val="none"/>
        <c:minorTickMark val="none"/>
        <c:tickLblPos val="nextTo"/>
        <c:spPr>
          <a:ln w="12700">
            <a:solidFill>
              <a:srgbClr val="878787"/>
            </a:solidFill>
            <a:prstDash val="solid"/>
          </a:ln>
        </c:spPr>
        <c:txPr>
          <a:bodyPr rot="0" vert="horz"/>
          <a:lstStyle/>
          <a:p>
            <a:pPr>
              <a:defRPr/>
            </a:pPr>
            <a:endParaRPr lang="es-CO"/>
          </a:p>
        </c:txPr>
        <c:crossAx val="135548288"/>
        <c:crossesAt val="0"/>
        <c:auto val="1"/>
        <c:lblAlgn val="ctr"/>
        <c:lblOffset val="100"/>
        <c:tickLblSkip val="1"/>
        <c:tickMarkSkip val="1"/>
        <c:noMultiLvlLbl val="0"/>
      </c:catAx>
      <c:valAx>
        <c:axId val="135548288"/>
        <c:scaling>
          <c:orientation val="minMax"/>
        </c:scaling>
        <c:delete val="0"/>
        <c:axPos val="l"/>
        <c:title>
          <c:tx>
            <c:rich>
              <a:bodyPr/>
              <a:lstStyle/>
              <a:p>
                <a:pPr>
                  <a:defRPr/>
                </a:pPr>
                <a:r>
                  <a:rPr lang="es-CO"/>
                  <a:t>%</a:t>
                </a:r>
              </a:p>
            </c:rich>
          </c:tx>
          <c:layout>
            <c:manualLayout>
              <c:xMode val="edge"/>
              <c:yMode val="edge"/>
              <c:x val="2.3988023557574404E-2"/>
              <c:y val="0.53746013821403271"/>
            </c:manualLayout>
          </c:layout>
          <c:overlay val="0"/>
          <c:spPr>
            <a:noFill/>
            <a:ln w="25400">
              <a:noFill/>
            </a:ln>
          </c:spPr>
        </c:title>
        <c:numFmt formatCode="General" sourceLinked="1"/>
        <c:majorTickMark val="out"/>
        <c:minorTickMark val="none"/>
        <c:tickLblPos val="nextTo"/>
        <c:spPr>
          <a:ln w="12700">
            <a:solidFill>
              <a:srgbClr val="878787"/>
            </a:solidFill>
            <a:prstDash val="solid"/>
          </a:ln>
        </c:spPr>
        <c:txPr>
          <a:bodyPr rot="0" vert="horz"/>
          <a:lstStyle/>
          <a:p>
            <a:pPr>
              <a:defRPr/>
            </a:pPr>
            <a:endParaRPr lang="es-CO"/>
          </a:p>
        </c:txPr>
        <c:crossAx val="135546368"/>
        <c:crosses val="autoZero"/>
        <c:crossBetween val="midCat"/>
      </c:valAx>
      <c:spPr>
        <a:solidFill>
          <a:srgbClr val="FFFFFF"/>
        </a:solidFill>
        <a:ln w="25400">
          <a:noFill/>
        </a:ln>
      </c:spPr>
    </c:plotArea>
    <c:plotVisOnly val="1"/>
    <c:dispBlanksAs val="gap"/>
    <c:showDLblsOverMax val="0"/>
  </c:chart>
  <c:spPr>
    <a:solidFill>
      <a:schemeClr val="accent3">
        <a:lumMod val="60000"/>
        <a:lumOff val="40000"/>
      </a:schemeClr>
    </a:solidFill>
    <a:ln w="12700">
      <a:solidFill>
        <a:srgbClr val="9AB4E4"/>
      </a:solidFill>
      <a:prstDash val="solid"/>
    </a:ln>
  </c:spPr>
  <c:txPr>
    <a:bodyPr/>
    <a:lstStyle/>
    <a:p>
      <a:pPr>
        <a:defRPr sz="800" b="0" i="0" u="none" strike="noStrike" baseline="0">
          <a:solidFill>
            <a:srgbClr val="000000"/>
          </a:solidFill>
          <a:latin typeface="Arial"/>
          <a:ea typeface="Arial"/>
          <a:cs typeface="Arial"/>
        </a:defRPr>
      </a:pPr>
      <a:endParaRPr lang="es-CO"/>
    </a:p>
  </c:txPr>
  <c:printSettings>
    <c:headerFooter alignWithMargins="0"/>
    <c:pageMargins b="1" l="0.75000000000000022" r="0.75000000000000022" t="1" header="0.51180555555555562" footer="0.51180555555555562"/>
    <c:pageSetup firstPageNumber="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cked"/>
        <c:varyColors val="0"/>
        <c:ser>
          <c:idx val="0"/>
          <c:order val="0"/>
          <c:tx>
            <c:strRef>
              <c:f>'[2]ANALISIS RESOLUCION 256'!$B$470</c:f>
              <c:strCache>
                <c:ptCount val="1"/>
                <c:pt idx="0">
                  <c:v>Tiempo de espera en Consulta médica especializada - imagenologia</c:v>
                </c:pt>
              </c:strCache>
            </c:strRef>
          </c:tx>
          <c:spPr>
            <a:ln w="28575" cap="rnd">
              <a:solidFill>
                <a:schemeClr val="accent1"/>
              </a:solidFill>
              <a:round/>
            </a:ln>
            <a:effectLst/>
          </c:spPr>
          <c:marker>
            <c:symbol val="none"/>
          </c:marker>
          <c:cat>
            <c:strRef>
              <c:f>'[2]ANALISIS RESOLUCION 256'!$A$471:$A$482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'[2]ANALISIS RESOLUCION 256'!$B$471:$B$482</c:f>
              <c:numCache>
                <c:formatCode>General</c:formatCode>
                <c:ptCount val="12"/>
                <c:pt idx="0">
                  <c:v>2.7441077441077439</c:v>
                </c:pt>
                <c:pt idx="1">
                  <c:v>5.0389016018306636</c:v>
                </c:pt>
                <c:pt idx="2">
                  <c:v>9.4820846905537461</c:v>
                </c:pt>
                <c:pt idx="3">
                  <c:v>6.1818181818181817</c:v>
                </c:pt>
                <c:pt idx="4">
                  <c:v>4.2823529411764705</c:v>
                </c:pt>
                <c:pt idx="5">
                  <c:v>3.8135964912280702</c:v>
                </c:pt>
                <c:pt idx="6">
                  <c:v>4.0680851063829788</c:v>
                </c:pt>
                <c:pt idx="7">
                  <c:v>2.1744022503516174</c:v>
                </c:pt>
                <c:pt idx="8">
                  <c:v>2.0259146341463414</c:v>
                </c:pt>
                <c:pt idx="9">
                  <c:v>2.0259146341463414</c:v>
                </c:pt>
                <c:pt idx="10">
                  <c:v>2.6338672768878717</c:v>
                </c:pt>
                <c:pt idx="11">
                  <c:v>1.9397590361445782</c:v>
                </c:pt>
              </c:numCache>
            </c:numRef>
          </c:val>
          <c:smooth val="0"/>
          <c:extLst>
            <c:ext xmlns:c16="http://schemas.microsoft.com/office/drawing/2014/chart" uri="{C3380CC4-5D6E-409C-BE32-E72D297353CC}">
              <c16:uniqueId val="{00000000-DDF4-42FB-A03D-F84AA73CFAFF}"/>
            </c:ext>
          </c:extLst>
        </c:ser>
        <c:dLbls>
          <c:showLegendKey val="0"/>
          <c:showVal val="0"/>
          <c:showCatName val="0"/>
          <c:showSerName val="0"/>
          <c:showPercent val="0"/>
          <c:showBubbleSize val="0"/>
        </c:dLbls>
        <c:smooth val="0"/>
        <c:axId val="242565504"/>
        <c:axId val="242567040"/>
      </c:lineChart>
      <c:catAx>
        <c:axId val="242565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2567040"/>
        <c:crosses val="autoZero"/>
        <c:auto val="1"/>
        <c:lblAlgn val="ctr"/>
        <c:lblOffset val="100"/>
        <c:noMultiLvlLbl val="0"/>
      </c:catAx>
      <c:valAx>
        <c:axId val="242567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2565504"/>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ES" sz="900" b="1" i="0" u="none" strike="noStrike" baseline="0">
                <a:effectLst/>
              </a:rPr>
              <a:t>PROPORCION DE USUARIOS QUE VOLVERIAN A UTILIZAR LOS SERVICIOS POR LA IPS.</a:t>
            </a:r>
            <a:r>
              <a:rPr lang="es-ES" sz="900" b="1" i="0" u="none" strike="noStrike" baseline="0"/>
              <a:t>  </a:t>
            </a:r>
            <a:r>
              <a:rPr lang="es-CO" sz="900" b="1"/>
              <a:t>2018</a:t>
            </a:r>
          </a:p>
        </c:rich>
      </c:tx>
      <c:layout>
        <c:manualLayout>
          <c:xMode val="edge"/>
          <c:yMode val="edge"/>
          <c:x val="0.23513588118558351"/>
          <c:y val="8.360477741585233E-2"/>
        </c:manualLayout>
      </c:layout>
      <c:overlay val="0"/>
      <c:spPr>
        <a:noFill/>
        <a:ln w="25400">
          <a:noFill/>
        </a:ln>
      </c:spPr>
    </c:title>
    <c:autoTitleDeleted val="0"/>
    <c:plotArea>
      <c:layout>
        <c:manualLayout>
          <c:layoutTarget val="inner"/>
          <c:xMode val="edge"/>
          <c:yMode val="edge"/>
          <c:x val="0.14692664429014324"/>
          <c:y val="0.26384406785052539"/>
          <c:w val="0.7859068890751475"/>
          <c:h val="0.58089136252105289"/>
        </c:manualLayout>
      </c:layout>
      <c:lineChart>
        <c:grouping val="standard"/>
        <c:varyColors val="0"/>
        <c:dLbls>
          <c:showLegendKey val="0"/>
          <c:showVal val="0"/>
          <c:showCatName val="0"/>
          <c:showSerName val="0"/>
          <c:showPercent val="0"/>
          <c:showBubbleSize val="0"/>
        </c:dLbls>
        <c:marker val="1"/>
        <c:smooth val="0"/>
        <c:axId val="135576576"/>
        <c:axId val="136987776"/>
      </c:lineChart>
      <c:catAx>
        <c:axId val="135576576"/>
        <c:scaling>
          <c:orientation val="minMax"/>
        </c:scaling>
        <c:delete val="0"/>
        <c:axPos val="b"/>
        <c:title>
          <c:tx>
            <c:rich>
              <a:bodyPr/>
              <a:lstStyle/>
              <a:p>
                <a:pPr>
                  <a:defRPr/>
                </a:pPr>
                <a:r>
                  <a:rPr lang="en-US"/>
                  <a:t>MES</a:t>
                </a:r>
              </a:p>
            </c:rich>
          </c:tx>
          <c:overlay val="0"/>
        </c:title>
        <c:numFmt formatCode="General" sourceLinked="1"/>
        <c:majorTickMark val="none"/>
        <c:minorTickMark val="none"/>
        <c:tickLblPos val="nextTo"/>
        <c:spPr>
          <a:ln w="12700">
            <a:solidFill>
              <a:srgbClr val="878787"/>
            </a:solidFill>
            <a:prstDash val="solid"/>
          </a:ln>
        </c:spPr>
        <c:txPr>
          <a:bodyPr rot="0" vert="horz"/>
          <a:lstStyle/>
          <a:p>
            <a:pPr>
              <a:defRPr/>
            </a:pPr>
            <a:endParaRPr lang="es-CO"/>
          </a:p>
        </c:txPr>
        <c:crossAx val="136987776"/>
        <c:crossesAt val="0"/>
        <c:auto val="1"/>
        <c:lblAlgn val="ctr"/>
        <c:lblOffset val="100"/>
        <c:tickLblSkip val="1"/>
        <c:tickMarkSkip val="1"/>
        <c:noMultiLvlLbl val="0"/>
      </c:catAx>
      <c:valAx>
        <c:axId val="136987776"/>
        <c:scaling>
          <c:orientation val="minMax"/>
        </c:scaling>
        <c:delete val="0"/>
        <c:axPos val="l"/>
        <c:title>
          <c:tx>
            <c:rich>
              <a:bodyPr/>
              <a:lstStyle/>
              <a:p>
                <a:pPr>
                  <a:defRPr/>
                </a:pPr>
                <a:r>
                  <a:rPr lang="es-CO"/>
                  <a:t>%</a:t>
                </a:r>
              </a:p>
            </c:rich>
          </c:tx>
          <c:layout>
            <c:manualLayout>
              <c:xMode val="edge"/>
              <c:yMode val="edge"/>
              <c:x val="2.3988023557574404E-2"/>
              <c:y val="0.53746013821403271"/>
            </c:manualLayout>
          </c:layout>
          <c:overlay val="0"/>
          <c:spPr>
            <a:noFill/>
            <a:ln w="25400">
              <a:noFill/>
            </a:ln>
          </c:spPr>
        </c:title>
        <c:numFmt formatCode="General" sourceLinked="1"/>
        <c:majorTickMark val="out"/>
        <c:minorTickMark val="none"/>
        <c:tickLblPos val="nextTo"/>
        <c:spPr>
          <a:ln w="12700">
            <a:solidFill>
              <a:srgbClr val="878787"/>
            </a:solidFill>
            <a:prstDash val="solid"/>
          </a:ln>
        </c:spPr>
        <c:txPr>
          <a:bodyPr rot="0" vert="horz"/>
          <a:lstStyle/>
          <a:p>
            <a:pPr>
              <a:defRPr/>
            </a:pPr>
            <a:endParaRPr lang="es-CO"/>
          </a:p>
        </c:txPr>
        <c:crossAx val="135576576"/>
        <c:crosses val="autoZero"/>
        <c:crossBetween val="midCat"/>
      </c:valAx>
      <c:spPr>
        <a:noFill/>
        <a:ln w="25400">
          <a:noFill/>
        </a:ln>
      </c:spPr>
    </c:plotArea>
    <c:plotVisOnly val="1"/>
    <c:dispBlanksAs val="gap"/>
    <c:showDLblsOverMax val="0"/>
  </c:chart>
  <c:spPr>
    <a:solidFill>
      <a:schemeClr val="accent3">
        <a:lumMod val="60000"/>
        <a:lumOff val="40000"/>
      </a:schemeClr>
    </a:solidFill>
    <a:ln w="12700">
      <a:solidFill>
        <a:srgbClr val="9AB4E4"/>
      </a:solidFill>
      <a:prstDash val="solid"/>
    </a:ln>
  </c:spPr>
  <c:txPr>
    <a:bodyPr/>
    <a:lstStyle/>
    <a:p>
      <a:pPr>
        <a:defRPr sz="800" b="0" i="0" u="none" strike="noStrike" baseline="0">
          <a:solidFill>
            <a:srgbClr val="000000"/>
          </a:solidFill>
          <a:latin typeface="Arial"/>
          <a:ea typeface="Arial"/>
          <a:cs typeface="Arial"/>
        </a:defRPr>
      </a:pPr>
      <a:endParaRPr lang="es-CO"/>
    </a:p>
  </c:txPr>
  <c:printSettings>
    <c:headerFooter alignWithMargins="0"/>
    <c:pageMargins b="1" l="0.75000000000000022" r="0.75000000000000022" t="1" header="0.51180555555555562" footer="0.51180555555555562"/>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6.8423447069116378E-2"/>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cked"/>
        <c:varyColors val="0"/>
        <c:ser>
          <c:idx val="0"/>
          <c:order val="0"/>
          <c:tx>
            <c:strRef>
              <c:f>'[2]ANALISIS RESOLUCION 256'!$B$644</c:f>
              <c:strCache>
                <c:ptCount val="1"/>
                <c:pt idx="0">
                  <c:v>proporcion Global de satisfaccion de los usuarios</c:v>
                </c:pt>
              </c:strCache>
            </c:strRef>
          </c:tx>
          <c:spPr>
            <a:ln w="28575" cap="rnd">
              <a:solidFill>
                <a:schemeClr val="accent1"/>
              </a:solidFill>
              <a:round/>
            </a:ln>
            <a:effectLst/>
          </c:spPr>
          <c:marker>
            <c:symbol val="none"/>
          </c:marker>
          <c:cat>
            <c:strRef>
              <c:f>'[2]ANALISIS RESOLUCION 256'!$A$645:$A$663</c:f>
              <c:strCache>
                <c:ptCount val="19"/>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pt idx="12">
                  <c:v>PROMEDIO</c:v>
                </c:pt>
                <c:pt idx="13">
                  <c:v>I SEMESTRE</c:v>
                </c:pt>
                <c:pt idx="14">
                  <c:v>II SEMESTRE</c:v>
                </c:pt>
                <c:pt idx="15">
                  <c:v>I TRIMESTRE</c:v>
                </c:pt>
                <c:pt idx="16">
                  <c:v>II TRIMESTRE</c:v>
                </c:pt>
                <c:pt idx="17">
                  <c:v>III TRIMESTRE</c:v>
                </c:pt>
                <c:pt idx="18">
                  <c:v>IV TRIMESTRE</c:v>
                </c:pt>
              </c:strCache>
            </c:strRef>
          </c:cat>
          <c:val>
            <c:numRef>
              <c:f>'[2]ANALISIS RESOLUCION 256'!$B$645:$B$663</c:f>
              <c:numCache>
                <c:formatCode>General</c:formatCode>
                <c:ptCount val="19"/>
                <c:pt idx="0">
                  <c:v>0</c:v>
                </c:pt>
                <c:pt idx="1">
                  <c:v>0</c:v>
                </c:pt>
                <c:pt idx="2">
                  <c:v>0</c:v>
                </c:pt>
                <c:pt idx="3">
                  <c:v>0</c:v>
                </c:pt>
                <c:pt idx="4">
                  <c:v>0</c:v>
                </c:pt>
                <c:pt idx="5">
                  <c:v>0.90926829268292686</c:v>
                </c:pt>
                <c:pt idx="6">
                  <c:v>0.92268041237113407</c:v>
                </c:pt>
                <c:pt idx="7">
                  <c:v>0.91094147582697205</c:v>
                </c:pt>
                <c:pt idx="8">
                  <c:v>0.84536082474226804</c:v>
                </c:pt>
                <c:pt idx="9">
                  <c:v>0</c:v>
                </c:pt>
                <c:pt idx="10">
                  <c:v>0</c:v>
                </c:pt>
                <c:pt idx="11">
                  <c:v>0</c:v>
                </c:pt>
                <c:pt idx="12">
                  <c:v>0</c:v>
                </c:pt>
                <c:pt idx="13">
                  <c:v>0</c:v>
                </c:pt>
                <c:pt idx="14">
                  <c:v>0</c:v>
                </c:pt>
                <c:pt idx="15">
                  <c:v>0</c:v>
                </c:pt>
                <c:pt idx="16">
                  <c:v>0</c:v>
                </c:pt>
                <c:pt idx="17">
                  <c:v>0</c:v>
                </c:pt>
                <c:pt idx="18">
                  <c:v>0</c:v>
                </c:pt>
              </c:numCache>
            </c:numRef>
          </c:val>
          <c:smooth val="0"/>
          <c:extLst>
            <c:ext xmlns:c16="http://schemas.microsoft.com/office/drawing/2014/chart" uri="{C3380CC4-5D6E-409C-BE32-E72D297353CC}">
              <c16:uniqueId val="{00000000-3226-423B-A0B5-0B427B190D1E}"/>
            </c:ext>
          </c:extLst>
        </c:ser>
        <c:dLbls>
          <c:showLegendKey val="0"/>
          <c:showVal val="0"/>
          <c:showCatName val="0"/>
          <c:showSerName val="0"/>
          <c:showPercent val="0"/>
          <c:showBubbleSize val="0"/>
        </c:dLbls>
        <c:smooth val="0"/>
        <c:axId val="156231936"/>
        <c:axId val="156823552"/>
      </c:lineChart>
      <c:catAx>
        <c:axId val="156231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6823552"/>
        <c:crosses val="autoZero"/>
        <c:auto val="1"/>
        <c:lblAlgn val="ctr"/>
        <c:lblOffset val="100"/>
        <c:noMultiLvlLbl val="0"/>
      </c:catAx>
      <c:valAx>
        <c:axId val="1568235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6231936"/>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400" b="1" i="0" u="none" strike="noStrike" baseline="0">
                <a:effectLst/>
              </a:rPr>
              <a:t>Tiempo de espera en Consulta Médica general</a:t>
            </a:r>
            <a:r>
              <a:rPr lang="es-CO" sz="1400" b="0" i="0" u="none" strike="noStrike" baseline="0"/>
              <a:t>  2019</a:t>
            </a:r>
            <a:endParaRPr lang="es-CO"/>
          </a:p>
        </c:rich>
      </c:tx>
      <c:overlay val="0"/>
      <c:spPr>
        <a:noFill/>
        <a:ln>
          <a:noFill/>
        </a:ln>
        <a:effectLst/>
      </c:spPr>
    </c:title>
    <c:autoTitleDeleted val="0"/>
    <c:plotArea>
      <c:layout>
        <c:manualLayout>
          <c:layoutTarget val="inner"/>
          <c:xMode val="edge"/>
          <c:yMode val="edge"/>
          <c:x val="4.0025371828521436E-2"/>
          <c:y val="0.22726851851851851"/>
          <c:w val="0.9155301837270341"/>
          <c:h val="0.47896398366870807"/>
        </c:manualLayout>
      </c:layout>
      <c:lineChart>
        <c:grouping val="standard"/>
        <c:varyColors val="0"/>
        <c:ser>
          <c:idx val="1"/>
          <c:order val="1"/>
          <c:tx>
            <c:strRef>
              <c:f>'[2]ANALISIS RESOLUCION 256'!$C$47</c:f>
              <c:strCache>
                <c:ptCount val="1"/>
                <c:pt idx="0">
                  <c:v>Tiempo de espera en Consulta Médica general</c:v>
                </c:pt>
              </c:strCache>
            </c:strRef>
          </c:tx>
          <c:spPr>
            <a:ln w="28575" cap="rnd">
              <a:solidFill>
                <a:schemeClr val="accent2"/>
              </a:solidFill>
              <a:round/>
            </a:ln>
            <a:effectLst/>
          </c:spPr>
          <c:marker>
            <c:symbol val="none"/>
          </c:marker>
          <c:cat>
            <c:strRef>
              <c:f>'[2]ANALISIS RESOLUCION 256'!$A$48:$A$59</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'[2]ANALISIS RESOLUCION 256'!$C$48:$C$59</c:f>
              <c:numCache>
                <c:formatCode>General</c:formatCode>
                <c:ptCount val="12"/>
                <c:pt idx="0">
                  <c:v>3.5217571487774553</c:v>
                </c:pt>
                <c:pt idx="1">
                  <c:v>2.0698113207547171</c:v>
                </c:pt>
                <c:pt idx="2">
                  <c:v>0.7960975609756098</c:v>
                </c:pt>
                <c:pt idx="3">
                  <c:v>1.249792531120332</c:v>
                </c:pt>
                <c:pt idx="4">
                  <c:v>1.051738075990299</c:v>
                </c:pt>
                <c:pt idx="5">
                  <c:v>1.2185592185592184</c:v>
                </c:pt>
                <c:pt idx="6">
                  <c:v>1.577717879604672</c:v>
                </c:pt>
                <c:pt idx="7">
                  <c:v>1.5189969604863223</c:v>
                </c:pt>
                <c:pt idx="8">
                  <c:v>1.5071556350626119</c:v>
                </c:pt>
                <c:pt idx="9">
                  <c:v>0.9835924006908463</c:v>
                </c:pt>
                <c:pt idx="10">
                  <c:v>0.92542372881355928</c:v>
                </c:pt>
                <c:pt idx="11">
                  <c:v>1.010204081632653</c:v>
                </c:pt>
              </c:numCache>
            </c:numRef>
          </c:val>
          <c:smooth val="0"/>
          <c:extLst>
            <c:ext xmlns:c16="http://schemas.microsoft.com/office/drawing/2014/chart" uri="{C3380CC4-5D6E-409C-BE32-E72D297353CC}">
              <c16:uniqueId val="{00000000-BD01-4496-B708-2C10D269AE55}"/>
            </c:ext>
          </c:extLst>
        </c:ser>
        <c:ser>
          <c:idx val="2"/>
          <c:order val="2"/>
          <c:tx>
            <c:strRef>
              <c:f>'[2]ANALISIS RESOLUCION 256'!$D$47</c:f>
              <c:strCache>
                <c:ptCount val="1"/>
                <c:pt idx="0">
                  <c:v>Meta</c:v>
                </c:pt>
              </c:strCache>
            </c:strRef>
          </c:tx>
          <c:spPr>
            <a:ln w="28575" cap="rnd">
              <a:solidFill>
                <a:schemeClr val="accent3"/>
              </a:solidFill>
              <a:round/>
            </a:ln>
            <a:effectLst/>
          </c:spPr>
          <c:marker>
            <c:symbol val="none"/>
          </c:marker>
          <c:cat>
            <c:strRef>
              <c:f>'[2]ANALISIS RESOLUCION 256'!$A$48:$A$59</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'[2]ANALISIS RESOLUCION 256'!$D$48:$D$59</c:f>
              <c:numCache>
                <c:formatCode>General</c:formatCode>
                <c:ptCount val="12"/>
                <c:pt idx="0">
                  <c:v>3</c:v>
                </c:pt>
                <c:pt idx="1">
                  <c:v>3</c:v>
                </c:pt>
                <c:pt idx="2">
                  <c:v>3</c:v>
                </c:pt>
                <c:pt idx="3">
                  <c:v>3</c:v>
                </c:pt>
                <c:pt idx="4">
                  <c:v>3</c:v>
                </c:pt>
                <c:pt idx="5">
                  <c:v>3</c:v>
                </c:pt>
                <c:pt idx="6">
                  <c:v>3</c:v>
                </c:pt>
                <c:pt idx="7">
                  <c:v>3</c:v>
                </c:pt>
                <c:pt idx="8">
                  <c:v>3</c:v>
                </c:pt>
                <c:pt idx="9">
                  <c:v>3</c:v>
                </c:pt>
                <c:pt idx="10">
                  <c:v>3</c:v>
                </c:pt>
                <c:pt idx="11">
                  <c:v>3</c:v>
                </c:pt>
              </c:numCache>
            </c:numRef>
          </c:val>
          <c:smooth val="0"/>
          <c:extLst>
            <c:ext xmlns:c16="http://schemas.microsoft.com/office/drawing/2014/chart" uri="{C3380CC4-5D6E-409C-BE32-E72D297353CC}">
              <c16:uniqueId val="{00000001-BD01-4496-B708-2C10D269AE55}"/>
            </c:ext>
          </c:extLst>
        </c:ser>
        <c:dLbls>
          <c:showLegendKey val="0"/>
          <c:showVal val="0"/>
          <c:showCatName val="0"/>
          <c:showSerName val="0"/>
          <c:showPercent val="0"/>
          <c:showBubbleSize val="0"/>
        </c:dLbls>
        <c:smooth val="0"/>
        <c:axId val="156952064"/>
        <c:axId val="156953600"/>
        <c:extLst>
          <c:ext xmlns:c15="http://schemas.microsoft.com/office/drawing/2012/chart" uri="{02D57815-91ED-43cb-92C2-25804820EDAC}">
            <c15:filteredLineSeries>
              <c15:ser>
                <c:idx val="0"/>
                <c:order val="0"/>
                <c:tx>
                  <c:strRef>
                    <c:extLst>
                      <c:ext uri="{02D57815-91ED-43cb-92C2-25804820EDAC}">
                        <c15:formulaRef>
                          <c15:sqref>'[3]ANALISIS RESOLUCION 256'!$B$47</c15:sqref>
                        </c15:formulaRef>
                      </c:ext>
                    </c:extLst>
                    <c:strCache>
                      <c:ptCount val="1"/>
                      <c:pt idx="0">
                        <c:v>#¡REF!</c:v>
                      </c:pt>
                    </c:strCache>
                  </c:strRef>
                </c:tx>
                <c:spPr>
                  <a:ln w="28575" cap="rnd">
                    <a:solidFill>
                      <a:schemeClr val="accent1"/>
                    </a:solidFill>
                    <a:round/>
                  </a:ln>
                  <a:effectLst/>
                </c:spPr>
                <c:marker>
                  <c:symbol val="none"/>
                </c:marker>
                <c:cat>
                  <c:strRef>
                    <c:extLst>
                      <c:ext uri="{02D57815-91ED-43cb-92C2-25804820EDAC}">
                        <c15:formulaRef>
                          <c15:sqref>'[3]ANALISIS RESOLUCION 256'!$A$48:$A$59</c15:sqref>
                        </c15:formulaRef>
                      </c:ext>
                    </c:extLst>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extLst>
                      <c:ext uri="{02D57815-91ED-43cb-92C2-25804820EDAC}">
                        <c15:formulaRef>
                          <c15:sqref>'[3]ANALISIS RESOLUCION 256'!$B$48:$B$59</c15:sqref>
                        </c15:formulaRef>
                      </c:ext>
                    </c:extLst>
                    <c:numCache>
                      <c:formatCode>General</c:formatCode>
                      <c:ptCount val="12"/>
                    </c:numCache>
                  </c:numRef>
                </c:val>
                <c:smooth val="0"/>
                <c:extLst>
                  <c:ext xmlns:c16="http://schemas.microsoft.com/office/drawing/2014/chart" uri="{C3380CC4-5D6E-409C-BE32-E72D297353CC}">
                    <c16:uniqueId val="{00000002-BD01-4496-B708-2C10D269AE55}"/>
                  </c:ext>
                </c:extLst>
              </c15:ser>
            </c15:filteredLineSeries>
          </c:ext>
        </c:extLst>
      </c:lineChart>
      <c:catAx>
        <c:axId val="156952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6953600"/>
        <c:crosses val="autoZero"/>
        <c:auto val="1"/>
        <c:lblAlgn val="ctr"/>
        <c:lblOffset val="100"/>
        <c:noMultiLvlLbl val="0"/>
      </c:catAx>
      <c:valAx>
        <c:axId val="1569536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69520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TIEMPO DE ESPERA EN CONSULTA MEDICA ESPECIALIZADA - PEDIATRIA 2019</a:t>
            </a:r>
          </a:p>
        </c:rich>
      </c:tx>
      <c:overlay val="0"/>
      <c:spPr>
        <a:noFill/>
        <a:ln>
          <a:noFill/>
        </a:ln>
        <a:effectLst/>
      </c:spPr>
    </c:title>
    <c:autoTitleDeleted val="0"/>
    <c:plotArea>
      <c:layout>
        <c:manualLayout>
          <c:layoutTarget val="inner"/>
          <c:xMode val="edge"/>
          <c:yMode val="edge"/>
          <c:x val="8.4373578302712166E-2"/>
          <c:y val="0.18097222222222226"/>
          <c:w val="0.9155301837270341"/>
          <c:h val="0.47896398366870807"/>
        </c:manualLayout>
      </c:layout>
      <c:lineChart>
        <c:grouping val="standard"/>
        <c:varyColors val="0"/>
        <c:ser>
          <c:idx val="0"/>
          <c:order val="0"/>
          <c:tx>
            <c:strRef>
              <c:f>'[2]ANALISIS RESOLUCION 256'!$B$130</c:f>
              <c:strCache>
                <c:ptCount val="1"/>
                <c:pt idx="0">
                  <c:v> Tiempo de espera en Consulta Médica especializada - Pediatría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'[2]ANALISIS RESOLUCION 256'!$A$131:$A$142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'[2]ANALISIS RESOLUCION 256'!$B$131:$B$142</c:f>
              <c:numCache>
                <c:formatCode>General</c:formatCode>
                <c:ptCount val="12"/>
                <c:pt idx="0">
                  <c:v>1.2367491166077738</c:v>
                </c:pt>
                <c:pt idx="1">
                  <c:v>1.3464566929133859</c:v>
                </c:pt>
                <c:pt idx="2">
                  <c:v>1.7125984251968505</c:v>
                </c:pt>
                <c:pt idx="3">
                  <c:v>1.6666666666666667</c:v>
                </c:pt>
                <c:pt idx="4">
                  <c:v>1.3605769230769231</c:v>
                </c:pt>
                <c:pt idx="5">
                  <c:v>1.6853932584269662</c:v>
                </c:pt>
                <c:pt idx="6">
                  <c:v>1.4788732394366197</c:v>
                </c:pt>
                <c:pt idx="7">
                  <c:v>1.3731343283582089</c:v>
                </c:pt>
                <c:pt idx="8">
                  <c:v>1.4971751412429379</c:v>
                </c:pt>
                <c:pt idx="9">
                  <c:v>1.117948717948718</c:v>
                </c:pt>
                <c:pt idx="10">
                  <c:v>1.3984962406015038</c:v>
                </c:pt>
                <c:pt idx="11">
                  <c:v>0.76033057851239672</c:v>
                </c:pt>
              </c:numCache>
            </c:numRef>
          </c:val>
          <c:smooth val="0"/>
          <c:extLst>
            <c:ext xmlns:c16="http://schemas.microsoft.com/office/drawing/2014/chart" uri="{C3380CC4-5D6E-409C-BE32-E72D297353CC}">
              <c16:uniqueId val="{00000000-D008-44AE-9B2B-1E64B0B100D7}"/>
            </c:ext>
          </c:extLst>
        </c:ser>
        <c:ser>
          <c:idx val="1"/>
          <c:order val="1"/>
          <c:tx>
            <c:strRef>
              <c:f>'[2]ANALISIS RESOLUCION 256'!$C$130</c:f>
              <c:strCache>
                <c:ptCount val="1"/>
                <c:pt idx="0">
                  <c:v>Meta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'[2]ANALISIS RESOLUCION 256'!$A$131:$A$142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'[2]ANALISIS RESOLUCION 256'!$C$131:$C$142</c:f>
              <c:numCache>
                <c:formatCode>General</c:formatCode>
                <c:ptCount val="12"/>
                <c:pt idx="0">
                  <c:v>5</c:v>
                </c:pt>
                <c:pt idx="1">
                  <c:v>5</c:v>
                </c:pt>
                <c:pt idx="2">
                  <c:v>5</c:v>
                </c:pt>
                <c:pt idx="3">
                  <c:v>5</c:v>
                </c:pt>
                <c:pt idx="4">
                  <c:v>5</c:v>
                </c:pt>
                <c:pt idx="5">
                  <c:v>5</c:v>
                </c:pt>
                <c:pt idx="6">
                  <c:v>5</c:v>
                </c:pt>
                <c:pt idx="7">
                  <c:v>5</c:v>
                </c:pt>
                <c:pt idx="8">
                  <c:v>5</c:v>
                </c:pt>
                <c:pt idx="9">
                  <c:v>5</c:v>
                </c:pt>
                <c:pt idx="10">
                  <c:v>5</c:v>
                </c:pt>
                <c:pt idx="11">
                  <c:v>5</c:v>
                </c:pt>
              </c:numCache>
            </c:numRef>
          </c:val>
          <c:smooth val="0"/>
          <c:extLst>
            <c:ext xmlns:c16="http://schemas.microsoft.com/office/drawing/2014/chart" uri="{C3380CC4-5D6E-409C-BE32-E72D297353CC}">
              <c16:uniqueId val="{00000001-D008-44AE-9B2B-1E64B0B100D7}"/>
            </c:ext>
          </c:extLst>
        </c:ser>
        <c:dLbls>
          <c:showLegendKey val="0"/>
          <c:showVal val="0"/>
          <c:showCatName val="0"/>
          <c:showSerName val="0"/>
          <c:showPercent val="0"/>
          <c:showBubbleSize val="0"/>
        </c:dLbls>
        <c:marker val="1"/>
        <c:smooth val="0"/>
        <c:axId val="158233728"/>
        <c:axId val="158235648"/>
      </c:lineChart>
      <c:catAx>
        <c:axId val="158233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8235648"/>
        <c:crosses val="autoZero"/>
        <c:auto val="1"/>
        <c:lblAlgn val="ctr"/>
        <c:lblOffset val="100"/>
        <c:noMultiLvlLbl val="0"/>
      </c:catAx>
      <c:valAx>
        <c:axId val="1582356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8233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TIEMPO DE ESPERA EN CONSULTA MEDICA ESPECIALIZADA EN CONSULTA MEDICA GINECOLOGIA 2019</a:t>
            </a:r>
          </a:p>
        </c:rich>
      </c:tx>
      <c:overlay val="0"/>
      <c:spPr>
        <a:noFill/>
        <a:ln>
          <a:noFill/>
        </a:ln>
        <a:effectLst/>
      </c:spPr>
    </c:title>
    <c:autoTitleDeleted val="0"/>
    <c:plotArea>
      <c:layout/>
      <c:lineChart>
        <c:grouping val="standard"/>
        <c:varyColors val="0"/>
        <c:ser>
          <c:idx val="0"/>
          <c:order val="0"/>
          <c:tx>
            <c:strRef>
              <c:f>'[2]ANALISIS RESOLUCION 256'!$B$221</c:f>
              <c:strCache>
                <c:ptCount val="1"/>
                <c:pt idx="0">
                  <c:v> Tiempo de espera en Consulta Médica especializada Ginecología (días)</c:v>
                </c:pt>
              </c:strCache>
            </c:strRef>
          </c:tx>
          <c:spPr>
            <a:ln w="28575" cap="rnd">
              <a:solidFill>
                <a:schemeClr val="accent1"/>
              </a:solidFill>
              <a:round/>
            </a:ln>
            <a:effectLst/>
          </c:spPr>
          <c:marker>
            <c:symbol val="none"/>
          </c:marker>
          <c:cat>
            <c:strRef>
              <c:f>'[2]ANALISIS RESOLUCION 256'!$A$222:$A$233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'[2]ANALISIS RESOLUCION 256'!$B$222:$B$233</c:f>
              <c:numCache>
                <c:formatCode>General</c:formatCode>
                <c:ptCount val="12"/>
                <c:pt idx="0">
                  <c:v>7.1105769230769234</c:v>
                </c:pt>
                <c:pt idx="1">
                  <c:v>4.6903553299492389</c:v>
                </c:pt>
                <c:pt idx="2">
                  <c:v>4.125</c:v>
                </c:pt>
                <c:pt idx="3">
                  <c:v>6.5117647058823529</c:v>
                </c:pt>
                <c:pt idx="4">
                  <c:v>4.2781456953642385</c:v>
                </c:pt>
                <c:pt idx="5">
                  <c:v>4.0439560439560438</c:v>
                </c:pt>
                <c:pt idx="6">
                  <c:v>5.0933333333333337</c:v>
                </c:pt>
                <c:pt idx="7">
                  <c:v>5.1828571428571433</c:v>
                </c:pt>
                <c:pt idx="8">
                  <c:v>4.4304635761589406</c:v>
                </c:pt>
                <c:pt idx="9">
                  <c:v>5.6614173228346454</c:v>
                </c:pt>
                <c:pt idx="10">
                  <c:v>3.2436974789915967</c:v>
                </c:pt>
                <c:pt idx="11">
                  <c:v>4.1688311688311686</c:v>
                </c:pt>
              </c:numCache>
            </c:numRef>
          </c:val>
          <c:smooth val="0"/>
          <c:extLst>
            <c:ext xmlns:c16="http://schemas.microsoft.com/office/drawing/2014/chart" uri="{C3380CC4-5D6E-409C-BE32-E72D297353CC}">
              <c16:uniqueId val="{00000000-30DC-4397-8D50-6C2E6EDB184C}"/>
            </c:ext>
          </c:extLst>
        </c:ser>
        <c:ser>
          <c:idx val="1"/>
          <c:order val="1"/>
          <c:tx>
            <c:strRef>
              <c:f>'[2]ANALISIS RESOLUCION 256'!$C$221</c:f>
              <c:strCache>
                <c:ptCount val="1"/>
                <c:pt idx="0">
                  <c:v>Meta</c:v>
                </c:pt>
              </c:strCache>
            </c:strRef>
          </c:tx>
          <c:spPr>
            <a:ln w="28575" cap="rnd">
              <a:solidFill>
                <a:schemeClr val="accent2"/>
              </a:solidFill>
              <a:round/>
            </a:ln>
            <a:effectLst/>
          </c:spPr>
          <c:marker>
            <c:symbol val="none"/>
          </c:marker>
          <c:cat>
            <c:strRef>
              <c:f>'[2]ANALISIS RESOLUCION 256'!$A$222:$A$233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'[2]ANALISIS RESOLUCION 256'!$C$222:$C$233</c:f>
              <c:numCache>
                <c:formatCode>General</c:formatCode>
                <c:ptCount val="12"/>
                <c:pt idx="0">
                  <c:v>8</c:v>
                </c:pt>
                <c:pt idx="1">
                  <c:v>8</c:v>
                </c:pt>
                <c:pt idx="2">
                  <c:v>8</c:v>
                </c:pt>
                <c:pt idx="3">
                  <c:v>8</c:v>
                </c:pt>
                <c:pt idx="4">
                  <c:v>8</c:v>
                </c:pt>
                <c:pt idx="5">
                  <c:v>8</c:v>
                </c:pt>
                <c:pt idx="6">
                  <c:v>8</c:v>
                </c:pt>
                <c:pt idx="7">
                  <c:v>8</c:v>
                </c:pt>
                <c:pt idx="8">
                  <c:v>8</c:v>
                </c:pt>
                <c:pt idx="9">
                  <c:v>8</c:v>
                </c:pt>
                <c:pt idx="10">
                  <c:v>8</c:v>
                </c:pt>
                <c:pt idx="11">
                  <c:v>8</c:v>
                </c:pt>
              </c:numCache>
            </c:numRef>
          </c:val>
          <c:smooth val="0"/>
          <c:extLst>
            <c:ext xmlns:c16="http://schemas.microsoft.com/office/drawing/2014/chart" uri="{C3380CC4-5D6E-409C-BE32-E72D297353CC}">
              <c16:uniqueId val="{00000001-30DC-4397-8D50-6C2E6EDB184C}"/>
            </c:ext>
          </c:extLst>
        </c:ser>
        <c:dLbls>
          <c:showLegendKey val="0"/>
          <c:showVal val="0"/>
          <c:showCatName val="0"/>
          <c:showSerName val="0"/>
          <c:showPercent val="0"/>
          <c:showBubbleSize val="0"/>
        </c:dLbls>
        <c:smooth val="0"/>
        <c:axId val="158275072"/>
        <c:axId val="158276608"/>
      </c:lineChart>
      <c:catAx>
        <c:axId val="158275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8276608"/>
        <c:crosses val="autoZero"/>
        <c:auto val="1"/>
        <c:lblAlgn val="ctr"/>
        <c:lblOffset val="100"/>
        <c:noMultiLvlLbl val="0"/>
      </c:catAx>
      <c:valAx>
        <c:axId val="1582766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82750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TIEMPO DE ESPERA EN CONSULTA MEDICA ESPECIALIZADA EN CONSULTA MEDICA OBSTETRICIA 2019</a:t>
            </a:r>
          </a:p>
        </c:rich>
      </c:tx>
      <c:overlay val="0"/>
      <c:spPr>
        <a:noFill/>
        <a:ln>
          <a:noFill/>
        </a:ln>
        <a:effectLst/>
      </c:spPr>
    </c:title>
    <c:autoTitleDeleted val="0"/>
    <c:plotArea>
      <c:layout/>
      <c:lineChart>
        <c:grouping val="standard"/>
        <c:varyColors val="0"/>
        <c:ser>
          <c:idx val="0"/>
          <c:order val="0"/>
          <c:tx>
            <c:strRef>
              <c:f>'[2]ANALISIS RESOLUCION 256'!$B$302</c:f>
              <c:strCache>
                <c:ptCount val="1"/>
                <c:pt idx="0">
                  <c:v> Tiempo de espera en Consulta Médica especializada Ginecología (días)</c:v>
                </c:pt>
              </c:strCache>
            </c:strRef>
          </c:tx>
          <c:spPr>
            <a:ln w="28575" cap="rnd">
              <a:solidFill>
                <a:schemeClr val="accent1"/>
              </a:solidFill>
              <a:round/>
            </a:ln>
            <a:effectLst/>
          </c:spPr>
          <c:marker>
            <c:symbol val="none"/>
          </c:marker>
          <c:cat>
            <c:strRef>
              <c:f>'[2]ANALISIS RESOLUCION 256'!$A$303:$A$314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'[2]ANALISIS RESOLUCION 256'!$B$303:$B$314</c:f>
              <c:numCache>
                <c:formatCode>General</c:formatCode>
                <c:ptCount val="12"/>
                <c:pt idx="0">
                  <c:v>2.1490384615384617</c:v>
                </c:pt>
                <c:pt idx="1">
                  <c:v>1.1675126903553299</c:v>
                </c:pt>
                <c:pt idx="2">
                  <c:v>1.4261363636363635</c:v>
                </c:pt>
                <c:pt idx="3">
                  <c:v>4.5</c:v>
                </c:pt>
                <c:pt idx="4">
                  <c:v>2.0470588235294116</c:v>
                </c:pt>
                <c:pt idx="5">
                  <c:v>3.2666666666666666</c:v>
                </c:pt>
                <c:pt idx="6">
                  <c:v>2.7625000000000002</c:v>
                </c:pt>
                <c:pt idx="7">
                  <c:v>3</c:v>
                </c:pt>
                <c:pt idx="8">
                  <c:v>3.622950819672131</c:v>
                </c:pt>
                <c:pt idx="9">
                  <c:v>5.375</c:v>
                </c:pt>
                <c:pt idx="10">
                  <c:v>2.4507042253521125</c:v>
                </c:pt>
                <c:pt idx="11">
                  <c:v>2.7735849056603774</c:v>
                </c:pt>
              </c:numCache>
            </c:numRef>
          </c:val>
          <c:smooth val="0"/>
          <c:extLst>
            <c:ext xmlns:c16="http://schemas.microsoft.com/office/drawing/2014/chart" uri="{C3380CC4-5D6E-409C-BE32-E72D297353CC}">
              <c16:uniqueId val="{00000000-6F9C-41A2-BD4D-07B0C670C451}"/>
            </c:ext>
          </c:extLst>
        </c:ser>
        <c:ser>
          <c:idx val="1"/>
          <c:order val="1"/>
          <c:tx>
            <c:strRef>
              <c:f>'[2]ANALISIS RESOLUCION 256'!$C$302</c:f>
              <c:strCache>
                <c:ptCount val="1"/>
                <c:pt idx="0">
                  <c:v>Meta</c:v>
                </c:pt>
              </c:strCache>
            </c:strRef>
          </c:tx>
          <c:spPr>
            <a:ln w="28575" cap="rnd">
              <a:solidFill>
                <a:schemeClr val="accent2"/>
              </a:solidFill>
              <a:round/>
            </a:ln>
            <a:effectLst/>
          </c:spPr>
          <c:marker>
            <c:symbol val="none"/>
          </c:marker>
          <c:cat>
            <c:strRef>
              <c:f>'[2]ANALISIS RESOLUCION 256'!$A$303:$A$314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'[2]ANALISIS RESOLUCION 256'!$C$303:$C$314</c:f>
              <c:numCache>
                <c:formatCode>General</c:formatCode>
                <c:ptCount val="12"/>
                <c:pt idx="0">
                  <c:v>5</c:v>
                </c:pt>
                <c:pt idx="1">
                  <c:v>5</c:v>
                </c:pt>
                <c:pt idx="2">
                  <c:v>5</c:v>
                </c:pt>
                <c:pt idx="3">
                  <c:v>5</c:v>
                </c:pt>
                <c:pt idx="4">
                  <c:v>5</c:v>
                </c:pt>
                <c:pt idx="5">
                  <c:v>5</c:v>
                </c:pt>
                <c:pt idx="6">
                  <c:v>5</c:v>
                </c:pt>
                <c:pt idx="7">
                  <c:v>5</c:v>
                </c:pt>
                <c:pt idx="8">
                  <c:v>5</c:v>
                </c:pt>
                <c:pt idx="9">
                  <c:v>5</c:v>
                </c:pt>
                <c:pt idx="10">
                  <c:v>5</c:v>
                </c:pt>
                <c:pt idx="11">
                  <c:v>5</c:v>
                </c:pt>
              </c:numCache>
            </c:numRef>
          </c:val>
          <c:smooth val="0"/>
          <c:extLst>
            <c:ext xmlns:c16="http://schemas.microsoft.com/office/drawing/2014/chart" uri="{C3380CC4-5D6E-409C-BE32-E72D297353CC}">
              <c16:uniqueId val="{00000001-6F9C-41A2-BD4D-07B0C670C451}"/>
            </c:ext>
          </c:extLst>
        </c:ser>
        <c:dLbls>
          <c:showLegendKey val="0"/>
          <c:showVal val="0"/>
          <c:showCatName val="0"/>
          <c:showSerName val="0"/>
          <c:showPercent val="0"/>
          <c:showBubbleSize val="0"/>
        </c:dLbls>
        <c:smooth val="0"/>
        <c:axId val="158385664"/>
        <c:axId val="158387200"/>
      </c:lineChart>
      <c:catAx>
        <c:axId val="158385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8387200"/>
        <c:crosses val="autoZero"/>
        <c:auto val="1"/>
        <c:lblAlgn val="ctr"/>
        <c:lblOffset val="100"/>
        <c:noMultiLvlLbl val="0"/>
      </c:catAx>
      <c:valAx>
        <c:axId val="1583872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83856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Tiempo de espera en Consulta médica especializada - Medicina Interna 2019</a:t>
            </a:r>
          </a:p>
        </c:rich>
      </c:tx>
      <c:overlay val="0"/>
      <c:spPr>
        <a:noFill/>
        <a:ln>
          <a:noFill/>
        </a:ln>
        <a:effectLst/>
      </c:spPr>
    </c:title>
    <c:autoTitleDeleted val="0"/>
    <c:plotArea>
      <c:layout/>
      <c:lineChart>
        <c:grouping val="standard"/>
        <c:varyColors val="0"/>
        <c:ser>
          <c:idx val="0"/>
          <c:order val="0"/>
          <c:tx>
            <c:strRef>
              <c:f>'[2]ANALISIS RESOLUCION 256'!$B$384</c:f>
              <c:strCache>
                <c:ptCount val="1"/>
                <c:pt idx="0">
                  <c:v>Tiempo de espera en Consulta médica especializada - Medicina Interna</c:v>
                </c:pt>
              </c:strCache>
            </c:strRef>
          </c:tx>
          <c:spPr>
            <a:ln w="28575" cap="rnd">
              <a:solidFill>
                <a:schemeClr val="accent1"/>
              </a:solidFill>
              <a:round/>
            </a:ln>
            <a:effectLst/>
          </c:spPr>
          <c:marker>
            <c:symbol val="none"/>
          </c:marker>
          <c:cat>
            <c:strRef>
              <c:f>'[2]ANALISIS RESOLUCION 256'!$A$385:$A$403</c:f>
              <c:strCache>
                <c:ptCount val="19"/>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pt idx="12">
                  <c:v>PROMEDIO</c:v>
                </c:pt>
                <c:pt idx="13">
                  <c:v>I SEMESTRE</c:v>
                </c:pt>
                <c:pt idx="14">
                  <c:v>II SEMESTRE</c:v>
                </c:pt>
                <c:pt idx="15">
                  <c:v>I TRIMESTRE</c:v>
                </c:pt>
                <c:pt idx="16">
                  <c:v>II TRIMESTRE</c:v>
                </c:pt>
                <c:pt idx="17">
                  <c:v>III TRIMESTRE</c:v>
                </c:pt>
                <c:pt idx="18">
                  <c:v>IV TRIMESTRE</c:v>
                </c:pt>
              </c:strCache>
            </c:strRef>
          </c:cat>
          <c:val>
            <c:numRef>
              <c:f>'[2]ANALISIS RESOLUCION 256'!$B$385:$B$403</c:f>
              <c:numCache>
                <c:formatCode>General</c:formatCode>
                <c:ptCount val="19"/>
                <c:pt idx="0">
                  <c:v>3.9731903485254692</c:v>
                </c:pt>
                <c:pt idx="1">
                  <c:v>5.7201365187713309</c:v>
                </c:pt>
                <c:pt idx="2">
                  <c:v>9.0145772594752192</c:v>
                </c:pt>
                <c:pt idx="3">
                  <c:v>7.7084870848708489</c:v>
                </c:pt>
                <c:pt idx="4">
                  <c:v>7.548936170212766</c:v>
                </c:pt>
                <c:pt idx="5">
                  <c:v>7.7797619047619051</c:v>
                </c:pt>
                <c:pt idx="6">
                  <c:v>8.101694915254237</c:v>
                </c:pt>
                <c:pt idx="7">
                  <c:v>6.281021897810219</c:v>
                </c:pt>
                <c:pt idx="8">
                  <c:v>5.8945147679324892</c:v>
                </c:pt>
                <c:pt idx="9">
                  <c:v>4.9710982658959537</c:v>
                </c:pt>
                <c:pt idx="10">
                  <c:v>6.4880952380952381</c:v>
                </c:pt>
                <c:pt idx="11">
                  <c:v>4.4303030303030306</c:v>
                </c:pt>
                <c:pt idx="12">
                  <c:v>6.4926514501590598</c:v>
                </c:pt>
                <c:pt idx="14">
                  <c:v>6.027788019215194</c:v>
                </c:pt>
                <c:pt idx="18">
                  <c:v>5.2964988447647405</c:v>
                </c:pt>
              </c:numCache>
            </c:numRef>
          </c:val>
          <c:smooth val="0"/>
          <c:extLst>
            <c:ext xmlns:c16="http://schemas.microsoft.com/office/drawing/2014/chart" uri="{C3380CC4-5D6E-409C-BE32-E72D297353CC}">
              <c16:uniqueId val="{00000000-E3B9-45A4-BEA7-342EC1D4CA84}"/>
            </c:ext>
          </c:extLst>
        </c:ser>
        <c:ser>
          <c:idx val="1"/>
          <c:order val="1"/>
          <c:tx>
            <c:strRef>
              <c:f>'[2]ANALISIS RESOLUCION 256'!$C$384</c:f>
              <c:strCache>
                <c:ptCount val="1"/>
                <c:pt idx="0">
                  <c:v>Meta</c:v>
                </c:pt>
              </c:strCache>
            </c:strRef>
          </c:tx>
          <c:spPr>
            <a:ln w="28575" cap="rnd">
              <a:solidFill>
                <a:schemeClr val="accent2"/>
              </a:solidFill>
              <a:round/>
            </a:ln>
            <a:effectLst/>
          </c:spPr>
          <c:marker>
            <c:symbol val="none"/>
          </c:marker>
          <c:cat>
            <c:strRef>
              <c:f>'[2]ANALISIS RESOLUCION 256'!$A$385:$A$403</c:f>
              <c:strCache>
                <c:ptCount val="19"/>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pt idx="12">
                  <c:v>PROMEDIO</c:v>
                </c:pt>
                <c:pt idx="13">
                  <c:v>I SEMESTRE</c:v>
                </c:pt>
                <c:pt idx="14">
                  <c:v>II SEMESTRE</c:v>
                </c:pt>
                <c:pt idx="15">
                  <c:v>I TRIMESTRE</c:v>
                </c:pt>
                <c:pt idx="16">
                  <c:v>II TRIMESTRE</c:v>
                </c:pt>
                <c:pt idx="17">
                  <c:v>III TRIMESTRE</c:v>
                </c:pt>
                <c:pt idx="18">
                  <c:v>IV TRIMESTRE</c:v>
                </c:pt>
              </c:strCache>
            </c:strRef>
          </c:cat>
          <c:val>
            <c:numRef>
              <c:f>'[2]ANALISIS RESOLUCION 256'!$C$385:$C$403</c:f>
              <c:numCache>
                <c:formatCode>General</c:formatCode>
                <c:ptCount val="19"/>
                <c:pt idx="0">
                  <c:v>15</c:v>
                </c:pt>
                <c:pt idx="1">
                  <c:v>15</c:v>
                </c:pt>
                <c:pt idx="2">
                  <c:v>15</c:v>
                </c:pt>
                <c:pt idx="3">
                  <c:v>15</c:v>
                </c:pt>
                <c:pt idx="4">
                  <c:v>15</c:v>
                </c:pt>
                <c:pt idx="5">
                  <c:v>15</c:v>
                </c:pt>
                <c:pt idx="6">
                  <c:v>15</c:v>
                </c:pt>
                <c:pt idx="7">
                  <c:v>15</c:v>
                </c:pt>
                <c:pt idx="8">
                  <c:v>15</c:v>
                </c:pt>
                <c:pt idx="9">
                  <c:v>15</c:v>
                </c:pt>
                <c:pt idx="10">
                  <c:v>15</c:v>
                </c:pt>
                <c:pt idx="11">
                  <c:v>15</c:v>
                </c:pt>
              </c:numCache>
            </c:numRef>
          </c:val>
          <c:smooth val="0"/>
          <c:extLst>
            <c:ext xmlns:c16="http://schemas.microsoft.com/office/drawing/2014/chart" uri="{C3380CC4-5D6E-409C-BE32-E72D297353CC}">
              <c16:uniqueId val="{00000001-E3B9-45A4-BEA7-342EC1D4CA84}"/>
            </c:ext>
          </c:extLst>
        </c:ser>
        <c:dLbls>
          <c:showLegendKey val="0"/>
          <c:showVal val="0"/>
          <c:showCatName val="0"/>
          <c:showSerName val="0"/>
          <c:showPercent val="0"/>
          <c:showBubbleSize val="0"/>
        </c:dLbls>
        <c:smooth val="0"/>
        <c:axId val="159503872"/>
        <c:axId val="159505408"/>
      </c:lineChart>
      <c:catAx>
        <c:axId val="159503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9505408"/>
        <c:crosses val="autoZero"/>
        <c:auto val="1"/>
        <c:lblAlgn val="ctr"/>
        <c:lblOffset val="100"/>
        <c:noMultiLvlLbl val="0"/>
      </c:catAx>
      <c:valAx>
        <c:axId val="1595054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95038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Oportunidad en la atención en consulta de Odontología General  2019</a:t>
            </a:r>
          </a:p>
        </c:rich>
      </c:tx>
      <c:overlay val="0"/>
      <c:spPr>
        <a:noFill/>
        <a:ln>
          <a:noFill/>
        </a:ln>
        <a:effectLst/>
      </c:spPr>
    </c:title>
    <c:autoTitleDeleted val="0"/>
    <c:plotArea>
      <c:layout/>
      <c:lineChart>
        <c:grouping val="percentStacked"/>
        <c:varyColors val="0"/>
        <c:ser>
          <c:idx val="0"/>
          <c:order val="0"/>
          <c:tx>
            <c:strRef>
              <c:f>'[2]ANALISIS RESOLUCION 256'!$B$552</c:f>
              <c:strCache>
                <c:ptCount val="1"/>
                <c:pt idx="0">
                  <c:v>Oportunidad en la atención en consulta de Odontología General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'[2]ANALISIS RESOLUCION 256'!$B$553:$B$564</c:f>
              <c:numCache>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smooth val="0"/>
          <c:extLst>
            <c:ext xmlns:c16="http://schemas.microsoft.com/office/drawing/2014/chart" uri="{C3380CC4-5D6E-409C-BE32-E72D297353CC}">
              <c16:uniqueId val="{00000000-2EC7-4834-B766-4E547206147D}"/>
            </c:ext>
          </c:extLst>
        </c:ser>
        <c:ser>
          <c:idx val="1"/>
          <c:order val="1"/>
          <c:tx>
            <c:strRef>
              <c:f>'[2]ANALISIS RESOLUCION 256'!$C$552</c:f>
              <c:strCache>
                <c:ptCount val="1"/>
                <c:pt idx="0">
                  <c:v>Meta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'[2]ANALISIS RESOLUCION 256'!$C$553:$C$564</c:f>
              <c:numCache>
                <c:formatCode>General</c:formatCode>
                <c:ptCount val="12"/>
                <c:pt idx="0">
                  <c:v>3</c:v>
                </c:pt>
                <c:pt idx="1">
                  <c:v>3</c:v>
                </c:pt>
                <c:pt idx="2">
                  <c:v>3</c:v>
                </c:pt>
                <c:pt idx="3">
                  <c:v>3</c:v>
                </c:pt>
                <c:pt idx="4">
                  <c:v>3</c:v>
                </c:pt>
                <c:pt idx="5">
                  <c:v>3</c:v>
                </c:pt>
                <c:pt idx="6">
                  <c:v>3</c:v>
                </c:pt>
                <c:pt idx="7">
                  <c:v>3</c:v>
                </c:pt>
                <c:pt idx="8">
                  <c:v>3</c:v>
                </c:pt>
                <c:pt idx="9">
                  <c:v>3</c:v>
                </c:pt>
                <c:pt idx="10">
                  <c:v>3</c:v>
                </c:pt>
                <c:pt idx="11">
                  <c:v>3</c:v>
                </c:pt>
              </c:numCache>
            </c:numRef>
          </c:val>
          <c:smooth val="0"/>
          <c:extLst>
            <c:ext xmlns:c16="http://schemas.microsoft.com/office/drawing/2014/chart" uri="{C3380CC4-5D6E-409C-BE32-E72D297353CC}">
              <c16:uniqueId val="{00000001-2EC7-4834-B766-4E547206147D}"/>
            </c:ext>
          </c:extLst>
        </c:ser>
        <c:dLbls>
          <c:showLegendKey val="0"/>
          <c:showVal val="0"/>
          <c:showCatName val="0"/>
          <c:showSerName val="0"/>
          <c:showPercent val="0"/>
          <c:showBubbleSize val="0"/>
        </c:dLbls>
        <c:marker val="1"/>
        <c:smooth val="0"/>
        <c:axId val="159540352"/>
        <c:axId val="159542272"/>
      </c:lineChart>
      <c:catAx>
        <c:axId val="15954035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9542272"/>
        <c:crosses val="autoZero"/>
        <c:auto val="1"/>
        <c:lblAlgn val="ctr"/>
        <c:lblOffset val="100"/>
        <c:noMultiLvlLbl val="0"/>
      </c:catAx>
      <c:valAx>
        <c:axId val="1595422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95403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2.png"/><Relationship Id="rId6" Type="http://schemas.openxmlformats.org/officeDocument/2006/relationships/chart" Target="../charts/chart5.xml"/><Relationship Id="rId11" Type="http://schemas.openxmlformats.org/officeDocument/2006/relationships/chart" Target="../charts/chart10.xml"/><Relationship Id="rId5" Type="http://schemas.openxmlformats.org/officeDocument/2006/relationships/chart" Target="../charts/chart4.xml"/><Relationship Id="rId10" Type="http://schemas.openxmlformats.org/officeDocument/2006/relationships/chart" Target="../charts/chart9.xml"/><Relationship Id="rId4" Type="http://schemas.openxmlformats.org/officeDocument/2006/relationships/chart" Target="../charts/chart3.xml"/><Relationship Id="rId9"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0</xdr:col>
      <xdr:colOff>1000125</xdr:colOff>
      <xdr:row>0</xdr:row>
      <xdr:rowOff>0</xdr:rowOff>
    </xdr:from>
    <xdr:to>
      <xdr:col>0</xdr:col>
      <xdr:colOff>1734027</xdr:colOff>
      <xdr:row>4</xdr:row>
      <xdr:rowOff>124571</xdr:rowOff>
    </xdr:to>
    <xdr:pic>
      <xdr:nvPicPr>
        <xdr:cNvPr id="2" name="3 Imagen" descr="C:\Documents and Settings\Administrador.DOMAINHSJB\Mis documentos\Mis imágenes\LOGO.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rot="10800000" flipH="1" flipV="1">
          <a:off x="1000125" y="0"/>
          <a:ext cx="733902" cy="88657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276225</xdr:rowOff>
    </xdr:from>
    <xdr:to>
      <xdr:col>1</xdr:col>
      <xdr:colOff>800100</xdr:colOff>
      <xdr:row>2</xdr:row>
      <xdr:rowOff>276225</xdr:rowOff>
    </xdr:to>
    <xdr:sp macro="" textlink="">
      <xdr:nvSpPr>
        <xdr:cNvPr id="11265" name="1 Imagen">
          <a:extLst>
            <a:ext uri="{FF2B5EF4-FFF2-40B4-BE49-F238E27FC236}">
              <a16:creationId xmlns:a16="http://schemas.microsoft.com/office/drawing/2014/main" id="{00000000-0008-0000-0100-0000012C0000}"/>
            </a:ext>
          </a:extLst>
        </xdr:cNvPr>
        <xdr:cNvSpPr>
          <a:spLocks noChangeAspect="1" noChangeArrowheads="1"/>
        </xdr:cNvSpPr>
      </xdr:nvSpPr>
      <xdr:spPr bwMode="auto">
        <a:xfrm>
          <a:off x="38100" y="276225"/>
          <a:ext cx="1457325" cy="590550"/>
        </a:xfrm>
        <a:prstGeom prst="rect">
          <a:avLst/>
        </a:prstGeom>
        <a:noFill/>
        <a:ln w="9525">
          <a:noFill/>
          <a:miter lim="800000"/>
          <a:headEnd/>
          <a:tailEnd/>
        </a:ln>
      </xdr:spPr>
    </xdr:sp>
    <xdr:clientData/>
  </xdr:twoCellAnchor>
  <xdr:twoCellAnchor editAs="oneCell">
    <xdr:from>
      <xdr:col>3</xdr:col>
      <xdr:colOff>0</xdr:colOff>
      <xdr:row>0</xdr:row>
      <xdr:rowOff>0</xdr:rowOff>
    </xdr:from>
    <xdr:to>
      <xdr:col>3</xdr:col>
      <xdr:colOff>892175</xdr:colOff>
      <xdr:row>3</xdr:row>
      <xdr:rowOff>0</xdr:rowOff>
    </xdr:to>
    <xdr:pic>
      <xdr:nvPicPr>
        <xdr:cNvPr id="11266" name="2 Imagen" descr="C:\Documents and Settings\Administrador.DOMAINHSJB\Mis documentos\Mis imágenes\LOGO.jpg">
          <a:extLst>
            <a:ext uri="{FF2B5EF4-FFF2-40B4-BE49-F238E27FC236}">
              <a16:creationId xmlns:a16="http://schemas.microsoft.com/office/drawing/2014/main" id="{00000000-0008-0000-0100-0000022C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8772525" y="0"/>
          <a:ext cx="876300" cy="8763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907596</xdr:colOff>
      <xdr:row>3</xdr:row>
      <xdr:rowOff>186690</xdr:rowOff>
    </xdr:to>
    <xdr:pic>
      <xdr:nvPicPr>
        <xdr:cNvPr id="3" name="3 Imagen" descr="C:\Documents and Settings\Administrador.DOMAINHSJB\Mis documentos\Mis imágenes\LOGO.jpg">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907596" cy="86487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278606</xdr:colOff>
      <xdr:row>0</xdr:row>
      <xdr:rowOff>0</xdr:rowOff>
    </xdr:from>
    <xdr:to>
      <xdr:col>1</xdr:col>
      <xdr:colOff>297656</xdr:colOff>
      <xdr:row>2</xdr:row>
      <xdr:rowOff>104775</xdr:rowOff>
    </xdr:to>
    <xdr:pic>
      <xdr:nvPicPr>
        <xdr:cNvPr id="3" name="Imagen 29700" descr="LOGO">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606" y="0"/>
          <a:ext cx="781050" cy="49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346641</xdr:colOff>
      <xdr:row>0</xdr:row>
      <xdr:rowOff>95250</xdr:rowOff>
    </xdr:from>
    <xdr:to>
      <xdr:col>1</xdr:col>
      <xdr:colOff>149679</xdr:colOff>
      <xdr:row>2</xdr:row>
      <xdr:rowOff>200025</xdr:rowOff>
    </xdr:to>
    <xdr:pic>
      <xdr:nvPicPr>
        <xdr:cNvPr id="4" name="Imagen 29700" descr="LOGO">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6641" y="95250"/>
          <a:ext cx="565038" cy="49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458561</xdr:colOff>
      <xdr:row>0</xdr:row>
      <xdr:rowOff>0</xdr:rowOff>
    </xdr:from>
    <xdr:to>
      <xdr:col>0</xdr:col>
      <xdr:colOff>459922</xdr:colOff>
      <xdr:row>1</xdr:row>
      <xdr:rowOff>278604</xdr:rowOff>
    </xdr:to>
    <xdr:pic>
      <xdr:nvPicPr>
        <xdr:cNvPr id="5" name="Imagen 2">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458561" y="19224444"/>
          <a:ext cx="493939" cy="673362"/>
        </a:xfrm>
        <a:prstGeom prst="rect">
          <a:avLst/>
        </a:prstGeom>
      </xdr:spPr>
    </xdr:pic>
    <xdr:clientData/>
  </xdr:twoCellAnchor>
  <xdr:twoCellAnchor editAs="oneCell">
    <xdr:from>
      <xdr:col>0</xdr:col>
      <xdr:colOff>458561</xdr:colOff>
      <xdr:row>0</xdr:row>
      <xdr:rowOff>0</xdr:rowOff>
    </xdr:from>
    <xdr:to>
      <xdr:col>0</xdr:col>
      <xdr:colOff>459922</xdr:colOff>
      <xdr:row>1</xdr:row>
      <xdr:rowOff>278603</xdr:rowOff>
    </xdr:to>
    <xdr:pic>
      <xdr:nvPicPr>
        <xdr:cNvPr id="6" name="Imagen 3">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stretch>
          <a:fillRect/>
        </a:stretch>
      </xdr:blipFill>
      <xdr:spPr>
        <a:xfrm>
          <a:off x="458561" y="39409824"/>
          <a:ext cx="493939" cy="673362"/>
        </a:xfrm>
        <a:prstGeom prst="rect">
          <a:avLst/>
        </a:prstGeom>
      </xdr:spPr>
    </xdr:pic>
    <xdr:clientData/>
  </xdr:twoCellAnchor>
  <xdr:twoCellAnchor editAs="oneCell">
    <xdr:from>
      <xdr:col>0</xdr:col>
      <xdr:colOff>458561</xdr:colOff>
      <xdr:row>0</xdr:row>
      <xdr:rowOff>0</xdr:rowOff>
    </xdr:from>
    <xdr:to>
      <xdr:col>0</xdr:col>
      <xdr:colOff>459922</xdr:colOff>
      <xdr:row>1</xdr:row>
      <xdr:rowOff>278603</xdr:rowOff>
    </xdr:to>
    <xdr:pic>
      <xdr:nvPicPr>
        <xdr:cNvPr id="9" name="Imagen 6">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1"/>
        <a:stretch>
          <a:fillRect/>
        </a:stretch>
      </xdr:blipFill>
      <xdr:spPr>
        <a:xfrm>
          <a:off x="458561" y="59229444"/>
          <a:ext cx="493939" cy="673362"/>
        </a:xfrm>
        <a:prstGeom prst="rect">
          <a:avLst/>
        </a:prstGeom>
      </xdr:spPr>
    </xdr:pic>
    <xdr:clientData/>
  </xdr:twoCellAnchor>
  <xdr:twoCellAnchor editAs="oneCell">
    <xdr:from>
      <xdr:col>0</xdr:col>
      <xdr:colOff>458561</xdr:colOff>
      <xdr:row>0</xdr:row>
      <xdr:rowOff>0</xdr:rowOff>
    </xdr:from>
    <xdr:to>
      <xdr:col>0</xdr:col>
      <xdr:colOff>459922</xdr:colOff>
      <xdr:row>1</xdr:row>
      <xdr:rowOff>278603</xdr:rowOff>
    </xdr:to>
    <xdr:pic>
      <xdr:nvPicPr>
        <xdr:cNvPr id="11" name="Imagen 8">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1"/>
        <a:stretch>
          <a:fillRect/>
        </a:stretch>
      </xdr:blipFill>
      <xdr:spPr>
        <a:xfrm>
          <a:off x="458561" y="79993944"/>
          <a:ext cx="493939" cy="673362"/>
        </a:xfrm>
        <a:prstGeom prst="rect">
          <a:avLst/>
        </a:prstGeom>
      </xdr:spPr>
    </xdr:pic>
    <xdr:clientData/>
  </xdr:twoCellAnchor>
  <xdr:twoCellAnchor editAs="oneCell">
    <xdr:from>
      <xdr:col>0</xdr:col>
      <xdr:colOff>458561</xdr:colOff>
      <xdr:row>0</xdr:row>
      <xdr:rowOff>0</xdr:rowOff>
    </xdr:from>
    <xdr:to>
      <xdr:col>0</xdr:col>
      <xdr:colOff>459922</xdr:colOff>
      <xdr:row>1</xdr:row>
      <xdr:rowOff>257648</xdr:rowOff>
    </xdr:to>
    <xdr:pic>
      <xdr:nvPicPr>
        <xdr:cNvPr id="13" name="Imagen 10">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1"/>
        <a:stretch>
          <a:fillRect/>
        </a:stretch>
      </xdr:blipFill>
      <xdr:spPr>
        <a:xfrm>
          <a:off x="458561" y="79993944"/>
          <a:ext cx="493939" cy="515247"/>
        </a:xfrm>
        <a:prstGeom prst="rect">
          <a:avLst/>
        </a:prstGeom>
      </xdr:spPr>
    </xdr:pic>
    <xdr:clientData/>
  </xdr:twoCellAnchor>
  <xdr:twoCellAnchor editAs="oneCell">
    <xdr:from>
      <xdr:col>0</xdr:col>
      <xdr:colOff>458561</xdr:colOff>
      <xdr:row>0</xdr:row>
      <xdr:rowOff>0</xdr:rowOff>
    </xdr:from>
    <xdr:to>
      <xdr:col>0</xdr:col>
      <xdr:colOff>459922</xdr:colOff>
      <xdr:row>1</xdr:row>
      <xdr:rowOff>286223</xdr:rowOff>
    </xdr:to>
    <xdr:pic>
      <xdr:nvPicPr>
        <xdr:cNvPr id="17" name="Imagen 14">
          <a:extLst>
            <a:ext uri="{FF2B5EF4-FFF2-40B4-BE49-F238E27FC236}">
              <a16:creationId xmlns:a16="http://schemas.microsoft.com/office/drawing/2014/main" id="{00000000-0008-0000-0400-000011000000}"/>
            </a:ext>
          </a:extLst>
        </xdr:cNvPr>
        <xdr:cNvPicPr>
          <a:picLocks noChangeAspect="1"/>
        </xdr:cNvPicPr>
      </xdr:nvPicPr>
      <xdr:blipFill>
        <a:blip xmlns:r="http://schemas.openxmlformats.org/officeDocument/2006/relationships" r:embed="rId1"/>
        <a:stretch>
          <a:fillRect/>
        </a:stretch>
      </xdr:blipFill>
      <xdr:spPr>
        <a:xfrm>
          <a:off x="458561" y="159204"/>
          <a:ext cx="493939" cy="673362"/>
        </a:xfrm>
        <a:prstGeom prst="rect">
          <a:avLst/>
        </a:prstGeom>
      </xdr:spPr>
    </xdr:pic>
    <xdr:clientData/>
  </xdr:twoCellAnchor>
  <xdr:twoCellAnchor editAs="oneCell">
    <xdr:from>
      <xdr:col>0</xdr:col>
      <xdr:colOff>458561</xdr:colOff>
      <xdr:row>0</xdr:row>
      <xdr:rowOff>0</xdr:rowOff>
    </xdr:from>
    <xdr:to>
      <xdr:col>0</xdr:col>
      <xdr:colOff>459922</xdr:colOff>
      <xdr:row>2</xdr:row>
      <xdr:rowOff>154779</xdr:rowOff>
    </xdr:to>
    <xdr:pic>
      <xdr:nvPicPr>
        <xdr:cNvPr id="19" name="Imagen 16">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1"/>
        <a:stretch>
          <a:fillRect/>
        </a:stretch>
      </xdr:blipFill>
      <xdr:spPr>
        <a:xfrm>
          <a:off x="458561" y="120684744"/>
          <a:ext cx="303439" cy="831477"/>
        </a:xfrm>
        <a:prstGeom prst="rect">
          <a:avLst/>
        </a:prstGeom>
      </xdr:spPr>
    </xdr:pic>
    <xdr:clientData/>
  </xdr:twoCellAnchor>
  <xdr:twoCellAnchor editAs="oneCell">
    <xdr:from>
      <xdr:col>0</xdr:col>
      <xdr:colOff>458561</xdr:colOff>
      <xdr:row>0</xdr:row>
      <xdr:rowOff>0</xdr:rowOff>
    </xdr:from>
    <xdr:to>
      <xdr:col>0</xdr:col>
      <xdr:colOff>459922</xdr:colOff>
      <xdr:row>1</xdr:row>
      <xdr:rowOff>278604</xdr:rowOff>
    </xdr:to>
    <xdr:pic>
      <xdr:nvPicPr>
        <xdr:cNvPr id="21" name="Imagen 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1"/>
        <a:stretch>
          <a:fillRect/>
        </a:stretch>
      </xdr:blipFill>
      <xdr:spPr>
        <a:xfrm>
          <a:off x="458561" y="120684744"/>
          <a:ext cx="493939" cy="673362"/>
        </a:xfrm>
        <a:prstGeom prst="rect">
          <a:avLst/>
        </a:prstGeom>
      </xdr:spPr>
    </xdr:pic>
    <xdr:clientData/>
  </xdr:twoCellAnchor>
  <xdr:twoCellAnchor editAs="oneCell">
    <xdr:from>
      <xdr:col>0</xdr:col>
      <xdr:colOff>458561</xdr:colOff>
      <xdr:row>0</xdr:row>
      <xdr:rowOff>0</xdr:rowOff>
    </xdr:from>
    <xdr:to>
      <xdr:col>0</xdr:col>
      <xdr:colOff>459922</xdr:colOff>
      <xdr:row>1</xdr:row>
      <xdr:rowOff>278603</xdr:rowOff>
    </xdr:to>
    <xdr:pic>
      <xdr:nvPicPr>
        <xdr:cNvPr id="23" name="Imagen 20">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
        <a:stretch>
          <a:fillRect/>
        </a:stretch>
      </xdr:blipFill>
      <xdr:spPr>
        <a:xfrm>
          <a:off x="458561" y="140092884"/>
          <a:ext cx="493939" cy="673362"/>
        </a:xfrm>
        <a:prstGeom prst="rect">
          <a:avLst/>
        </a:prstGeom>
      </xdr:spPr>
    </xdr:pic>
    <xdr:clientData/>
  </xdr:twoCellAnchor>
  <xdr:twoCellAnchor editAs="oneCell">
    <xdr:from>
      <xdr:col>0</xdr:col>
      <xdr:colOff>458561</xdr:colOff>
      <xdr:row>0</xdr:row>
      <xdr:rowOff>0</xdr:rowOff>
    </xdr:from>
    <xdr:to>
      <xdr:col>0</xdr:col>
      <xdr:colOff>459922</xdr:colOff>
      <xdr:row>1</xdr:row>
      <xdr:rowOff>278603</xdr:rowOff>
    </xdr:to>
    <xdr:pic>
      <xdr:nvPicPr>
        <xdr:cNvPr id="25" name="Imagen 22">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1"/>
        <a:stretch>
          <a:fillRect/>
        </a:stretch>
      </xdr:blipFill>
      <xdr:spPr>
        <a:xfrm>
          <a:off x="458561" y="159592464"/>
          <a:ext cx="493939" cy="673362"/>
        </a:xfrm>
        <a:prstGeom prst="rect">
          <a:avLst/>
        </a:prstGeom>
      </xdr:spPr>
    </xdr:pic>
    <xdr:clientData/>
  </xdr:twoCellAnchor>
  <xdr:twoCellAnchor editAs="oneCell">
    <xdr:from>
      <xdr:col>0</xdr:col>
      <xdr:colOff>458561</xdr:colOff>
      <xdr:row>0</xdr:row>
      <xdr:rowOff>0</xdr:rowOff>
    </xdr:from>
    <xdr:to>
      <xdr:col>0</xdr:col>
      <xdr:colOff>459922</xdr:colOff>
      <xdr:row>1</xdr:row>
      <xdr:rowOff>278603</xdr:rowOff>
    </xdr:to>
    <xdr:pic>
      <xdr:nvPicPr>
        <xdr:cNvPr id="27" name="Imagen 24">
          <a:extLst>
            <a:ext uri="{FF2B5EF4-FFF2-40B4-BE49-F238E27FC236}">
              <a16:creationId xmlns:a16="http://schemas.microsoft.com/office/drawing/2014/main" id="{00000000-0008-0000-0400-00001B000000}"/>
            </a:ext>
          </a:extLst>
        </xdr:cNvPr>
        <xdr:cNvPicPr>
          <a:picLocks noChangeAspect="1"/>
        </xdr:cNvPicPr>
      </xdr:nvPicPr>
      <xdr:blipFill>
        <a:blip xmlns:r="http://schemas.openxmlformats.org/officeDocument/2006/relationships" r:embed="rId1"/>
        <a:stretch>
          <a:fillRect/>
        </a:stretch>
      </xdr:blipFill>
      <xdr:spPr>
        <a:xfrm>
          <a:off x="458561" y="179442564"/>
          <a:ext cx="493939" cy="673362"/>
        </a:xfrm>
        <a:prstGeom prst="rect">
          <a:avLst/>
        </a:prstGeom>
      </xdr:spPr>
    </xdr:pic>
    <xdr:clientData/>
  </xdr:twoCellAnchor>
  <xdr:twoCellAnchor editAs="oneCell">
    <xdr:from>
      <xdr:col>0</xdr:col>
      <xdr:colOff>458561</xdr:colOff>
      <xdr:row>0</xdr:row>
      <xdr:rowOff>0</xdr:rowOff>
    </xdr:from>
    <xdr:to>
      <xdr:col>0</xdr:col>
      <xdr:colOff>459922</xdr:colOff>
      <xdr:row>2</xdr:row>
      <xdr:rowOff>164304</xdr:rowOff>
    </xdr:to>
    <xdr:pic>
      <xdr:nvPicPr>
        <xdr:cNvPr id="29" name="Imagen 26">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1"/>
        <a:stretch>
          <a:fillRect/>
        </a:stretch>
      </xdr:blipFill>
      <xdr:spPr>
        <a:xfrm>
          <a:off x="458561" y="199323144"/>
          <a:ext cx="493939" cy="841002"/>
        </a:xfrm>
        <a:prstGeom prst="rect">
          <a:avLst/>
        </a:prstGeom>
      </xdr:spPr>
    </xdr:pic>
    <xdr:clientData/>
  </xdr:twoCellAnchor>
  <xdr:twoCellAnchor editAs="oneCell">
    <xdr:from>
      <xdr:col>0</xdr:col>
      <xdr:colOff>458561</xdr:colOff>
      <xdr:row>0</xdr:row>
      <xdr:rowOff>0</xdr:rowOff>
    </xdr:from>
    <xdr:to>
      <xdr:col>0</xdr:col>
      <xdr:colOff>459922</xdr:colOff>
      <xdr:row>1</xdr:row>
      <xdr:rowOff>278604</xdr:rowOff>
    </xdr:to>
    <xdr:pic>
      <xdr:nvPicPr>
        <xdr:cNvPr id="38" name="Imagen 37">
          <a:extLst>
            <a:ext uri="{FF2B5EF4-FFF2-40B4-BE49-F238E27FC236}">
              <a16:creationId xmlns:a16="http://schemas.microsoft.com/office/drawing/2014/main" id="{00000000-0008-0000-0400-000026000000}"/>
            </a:ext>
          </a:extLst>
        </xdr:cNvPr>
        <xdr:cNvPicPr>
          <a:picLocks noChangeAspect="1"/>
        </xdr:cNvPicPr>
      </xdr:nvPicPr>
      <xdr:blipFill>
        <a:blip xmlns:r="http://schemas.openxmlformats.org/officeDocument/2006/relationships" r:embed="rId1"/>
        <a:stretch>
          <a:fillRect/>
        </a:stretch>
      </xdr:blipFill>
      <xdr:spPr>
        <a:xfrm>
          <a:off x="458561" y="22771554"/>
          <a:ext cx="1361" cy="578112"/>
        </a:xfrm>
        <a:prstGeom prst="rect">
          <a:avLst/>
        </a:prstGeom>
      </xdr:spPr>
    </xdr:pic>
    <xdr:clientData/>
  </xdr:twoCellAnchor>
  <xdr:twoCellAnchor editAs="oneCell">
    <xdr:from>
      <xdr:col>0</xdr:col>
      <xdr:colOff>458561</xdr:colOff>
      <xdr:row>0</xdr:row>
      <xdr:rowOff>0</xdr:rowOff>
    </xdr:from>
    <xdr:to>
      <xdr:col>0</xdr:col>
      <xdr:colOff>459922</xdr:colOff>
      <xdr:row>1</xdr:row>
      <xdr:rowOff>278603</xdr:rowOff>
    </xdr:to>
    <xdr:pic>
      <xdr:nvPicPr>
        <xdr:cNvPr id="39" name="Imagen 38">
          <a:extLst>
            <a:ext uri="{FF2B5EF4-FFF2-40B4-BE49-F238E27FC236}">
              <a16:creationId xmlns:a16="http://schemas.microsoft.com/office/drawing/2014/main" id="{00000000-0008-0000-0400-000027000000}"/>
            </a:ext>
          </a:extLst>
        </xdr:cNvPr>
        <xdr:cNvPicPr>
          <a:picLocks noChangeAspect="1"/>
        </xdr:cNvPicPr>
      </xdr:nvPicPr>
      <xdr:blipFill>
        <a:blip xmlns:r="http://schemas.openxmlformats.org/officeDocument/2006/relationships" r:embed="rId1"/>
        <a:stretch>
          <a:fillRect/>
        </a:stretch>
      </xdr:blipFill>
      <xdr:spPr>
        <a:xfrm>
          <a:off x="458561" y="48148875"/>
          <a:ext cx="1361" cy="573879"/>
        </a:xfrm>
        <a:prstGeom prst="rect">
          <a:avLst/>
        </a:prstGeom>
      </xdr:spPr>
    </xdr:pic>
    <xdr:clientData/>
  </xdr:twoCellAnchor>
  <xdr:twoCellAnchor editAs="oneCell">
    <xdr:from>
      <xdr:col>0</xdr:col>
      <xdr:colOff>458561</xdr:colOff>
      <xdr:row>0</xdr:row>
      <xdr:rowOff>0</xdr:rowOff>
    </xdr:from>
    <xdr:to>
      <xdr:col>0</xdr:col>
      <xdr:colOff>459922</xdr:colOff>
      <xdr:row>1</xdr:row>
      <xdr:rowOff>278603</xdr:rowOff>
    </xdr:to>
    <xdr:pic>
      <xdr:nvPicPr>
        <xdr:cNvPr id="40" name="Imagen 6">
          <a:extLst>
            <a:ext uri="{FF2B5EF4-FFF2-40B4-BE49-F238E27FC236}">
              <a16:creationId xmlns:a16="http://schemas.microsoft.com/office/drawing/2014/main" id="{00000000-0008-0000-0400-000028000000}"/>
            </a:ext>
          </a:extLst>
        </xdr:cNvPr>
        <xdr:cNvPicPr>
          <a:picLocks noChangeAspect="1"/>
        </xdr:cNvPicPr>
      </xdr:nvPicPr>
      <xdr:blipFill>
        <a:blip xmlns:r="http://schemas.openxmlformats.org/officeDocument/2006/relationships" r:embed="rId1"/>
        <a:stretch>
          <a:fillRect/>
        </a:stretch>
      </xdr:blipFill>
      <xdr:spPr>
        <a:xfrm>
          <a:off x="458561" y="48603354"/>
          <a:ext cx="1361" cy="578111"/>
        </a:xfrm>
        <a:prstGeom prst="rect">
          <a:avLst/>
        </a:prstGeom>
      </xdr:spPr>
    </xdr:pic>
    <xdr:clientData/>
  </xdr:twoCellAnchor>
  <xdr:twoCellAnchor editAs="oneCell">
    <xdr:from>
      <xdr:col>0</xdr:col>
      <xdr:colOff>458561</xdr:colOff>
      <xdr:row>0</xdr:row>
      <xdr:rowOff>0</xdr:rowOff>
    </xdr:from>
    <xdr:to>
      <xdr:col>0</xdr:col>
      <xdr:colOff>459922</xdr:colOff>
      <xdr:row>1</xdr:row>
      <xdr:rowOff>278603</xdr:rowOff>
    </xdr:to>
    <xdr:pic>
      <xdr:nvPicPr>
        <xdr:cNvPr id="41" name="Imagen 8">
          <a:extLst>
            <a:ext uri="{FF2B5EF4-FFF2-40B4-BE49-F238E27FC236}">
              <a16:creationId xmlns:a16="http://schemas.microsoft.com/office/drawing/2014/main" id="{00000000-0008-0000-0400-000029000000}"/>
            </a:ext>
          </a:extLst>
        </xdr:cNvPr>
        <xdr:cNvPicPr>
          <a:picLocks noChangeAspect="1"/>
        </xdr:cNvPicPr>
      </xdr:nvPicPr>
      <xdr:blipFill>
        <a:blip xmlns:r="http://schemas.openxmlformats.org/officeDocument/2006/relationships" r:embed="rId1"/>
        <a:stretch>
          <a:fillRect/>
        </a:stretch>
      </xdr:blipFill>
      <xdr:spPr>
        <a:xfrm>
          <a:off x="458561" y="94885329"/>
          <a:ext cx="1361" cy="578111"/>
        </a:xfrm>
        <a:prstGeom prst="rect">
          <a:avLst/>
        </a:prstGeom>
      </xdr:spPr>
    </xdr:pic>
    <xdr:clientData/>
  </xdr:twoCellAnchor>
  <xdr:twoCellAnchor editAs="oneCell">
    <xdr:from>
      <xdr:col>0</xdr:col>
      <xdr:colOff>458561</xdr:colOff>
      <xdr:row>0</xdr:row>
      <xdr:rowOff>0</xdr:rowOff>
    </xdr:from>
    <xdr:to>
      <xdr:col>0</xdr:col>
      <xdr:colOff>459922</xdr:colOff>
      <xdr:row>1</xdr:row>
      <xdr:rowOff>257648</xdr:rowOff>
    </xdr:to>
    <xdr:pic>
      <xdr:nvPicPr>
        <xdr:cNvPr id="42" name="Imagen 10">
          <a:extLst>
            <a:ext uri="{FF2B5EF4-FFF2-40B4-BE49-F238E27FC236}">
              <a16:creationId xmlns:a16="http://schemas.microsoft.com/office/drawing/2014/main" id="{00000000-0008-0000-0400-00002A000000}"/>
            </a:ext>
          </a:extLst>
        </xdr:cNvPr>
        <xdr:cNvPicPr>
          <a:picLocks noChangeAspect="1"/>
        </xdr:cNvPicPr>
      </xdr:nvPicPr>
      <xdr:blipFill>
        <a:blip xmlns:r="http://schemas.openxmlformats.org/officeDocument/2006/relationships" r:embed="rId1"/>
        <a:stretch>
          <a:fillRect/>
        </a:stretch>
      </xdr:blipFill>
      <xdr:spPr>
        <a:xfrm>
          <a:off x="458561" y="94885329"/>
          <a:ext cx="1361" cy="557156"/>
        </a:xfrm>
        <a:prstGeom prst="rect">
          <a:avLst/>
        </a:prstGeom>
      </xdr:spPr>
    </xdr:pic>
    <xdr:clientData/>
  </xdr:twoCellAnchor>
  <xdr:twoCellAnchor editAs="oneCell">
    <xdr:from>
      <xdr:col>0</xdr:col>
      <xdr:colOff>458561</xdr:colOff>
      <xdr:row>0</xdr:row>
      <xdr:rowOff>0</xdr:rowOff>
    </xdr:from>
    <xdr:to>
      <xdr:col>0</xdr:col>
      <xdr:colOff>459922</xdr:colOff>
      <xdr:row>1</xdr:row>
      <xdr:rowOff>286223</xdr:rowOff>
    </xdr:to>
    <xdr:pic>
      <xdr:nvPicPr>
        <xdr:cNvPr id="43" name="Imagen 14">
          <a:extLst>
            <a:ext uri="{FF2B5EF4-FFF2-40B4-BE49-F238E27FC236}">
              <a16:creationId xmlns:a16="http://schemas.microsoft.com/office/drawing/2014/main" id="{00000000-0008-0000-0400-00002B000000}"/>
            </a:ext>
          </a:extLst>
        </xdr:cNvPr>
        <xdr:cNvPicPr>
          <a:picLocks noChangeAspect="1"/>
        </xdr:cNvPicPr>
      </xdr:nvPicPr>
      <xdr:blipFill>
        <a:blip xmlns:r="http://schemas.openxmlformats.org/officeDocument/2006/relationships" r:embed="rId1"/>
        <a:stretch>
          <a:fillRect/>
        </a:stretch>
      </xdr:blipFill>
      <xdr:spPr>
        <a:xfrm>
          <a:off x="458561" y="159204"/>
          <a:ext cx="1361" cy="585732"/>
        </a:xfrm>
        <a:prstGeom prst="rect">
          <a:avLst/>
        </a:prstGeom>
      </xdr:spPr>
    </xdr:pic>
    <xdr:clientData/>
  </xdr:twoCellAnchor>
  <xdr:twoCellAnchor editAs="oneCell">
    <xdr:from>
      <xdr:col>0</xdr:col>
      <xdr:colOff>458561</xdr:colOff>
      <xdr:row>0</xdr:row>
      <xdr:rowOff>0</xdr:rowOff>
    </xdr:from>
    <xdr:to>
      <xdr:col>0</xdr:col>
      <xdr:colOff>459922</xdr:colOff>
      <xdr:row>2</xdr:row>
      <xdr:rowOff>154779</xdr:rowOff>
    </xdr:to>
    <xdr:pic>
      <xdr:nvPicPr>
        <xdr:cNvPr id="44" name="Imagen 16">
          <a:extLst>
            <a:ext uri="{FF2B5EF4-FFF2-40B4-BE49-F238E27FC236}">
              <a16:creationId xmlns:a16="http://schemas.microsoft.com/office/drawing/2014/main" id="{00000000-0008-0000-0400-00002C000000}"/>
            </a:ext>
          </a:extLst>
        </xdr:cNvPr>
        <xdr:cNvPicPr>
          <a:picLocks noChangeAspect="1"/>
        </xdr:cNvPicPr>
      </xdr:nvPicPr>
      <xdr:blipFill>
        <a:blip xmlns:r="http://schemas.openxmlformats.org/officeDocument/2006/relationships" r:embed="rId1"/>
        <a:stretch>
          <a:fillRect/>
        </a:stretch>
      </xdr:blipFill>
      <xdr:spPr>
        <a:xfrm>
          <a:off x="458561" y="77600175"/>
          <a:ext cx="1361" cy="745329"/>
        </a:xfrm>
        <a:prstGeom prst="rect">
          <a:avLst/>
        </a:prstGeom>
      </xdr:spPr>
    </xdr:pic>
    <xdr:clientData/>
  </xdr:twoCellAnchor>
  <xdr:twoCellAnchor editAs="oneCell">
    <xdr:from>
      <xdr:col>0</xdr:col>
      <xdr:colOff>458561</xdr:colOff>
      <xdr:row>0</xdr:row>
      <xdr:rowOff>0</xdr:rowOff>
    </xdr:from>
    <xdr:to>
      <xdr:col>0</xdr:col>
      <xdr:colOff>459922</xdr:colOff>
      <xdr:row>1</xdr:row>
      <xdr:rowOff>278604</xdr:rowOff>
    </xdr:to>
    <xdr:pic>
      <xdr:nvPicPr>
        <xdr:cNvPr id="45" name="Imagen 2">
          <a:extLst>
            <a:ext uri="{FF2B5EF4-FFF2-40B4-BE49-F238E27FC236}">
              <a16:creationId xmlns:a16="http://schemas.microsoft.com/office/drawing/2014/main" id="{00000000-0008-0000-0400-00002D000000}"/>
            </a:ext>
          </a:extLst>
        </xdr:cNvPr>
        <xdr:cNvPicPr>
          <a:picLocks noChangeAspect="1"/>
        </xdr:cNvPicPr>
      </xdr:nvPicPr>
      <xdr:blipFill>
        <a:blip xmlns:r="http://schemas.openxmlformats.org/officeDocument/2006/relationships" r:embed="rId1"/>
        <a:stretch>
          <a:fillRect/>
        </a:stretch>
      </xdr:blipFill>
      <xdr:spPr>
        <a:xfrm>
          <a:off x="458561" y="77600175"/>
          <a:ext cx="1361" cy="573880"/>
        </a:xfrm>
        <a:prstGeom prst="rect">
          <a:avLst/>
        </a:prstGeom>
      </xdr:spPr>
    </xdr:pic>
    <xdr:clientData/>
  </xdr:twoCellAnchor>
  <xdr:twoCellAnchor editAs="oneCell">
    <xdr:from>
      <xdr:col>0</xdr:col>
      <xdr:colOff>458561</xdr:colOff>
      <xdr:row>0</xdr:row>
      <xdr:rowOff>0</xdr:rowOff>
    </xdr:from>
    <xdr:to>
      <xdr:col>0</xdr:col>
      <xdr:colOff>459922</xdr:colOff>
      <xdr:row>1</xdr:row>
      <xdr:rowOff>278603</xdr:rowOff>
    </xdr:to>
    <xdr:pic>
      <xdr:nvPicPr>
        <xdr:cNvPr id="46" name="Imagen 20">
          <a:extLst>
            <a:ext uri="{FF2B5EF4-FFF2-40B4-BE49-F238E27FC236}">
              <a16:creationId xmlns:a16="http://schemas.microsoft.com/office/drawing/2014/main" id="{00000000-0008-0000-0400-00002E000000}"/>
            </a:ext>
          </a:extLst>
        </xdr:cNvPr>
        <xdr:cNvPicPr>
          <a:picLocks noChangeAspect="1"/>
        </xdr:cNvPicPr>
      </xdr:nvPicPr>
      <xdr:blipFill>
        <a:blip xmlns:r="http://schemas.openxmlformats.org/officeDocument/2006/relationships" r:embed="rId1"/>
        <a:stretch>
          <a:fillRect/>
        </a:stretch>
      </xdr:blipFill>
      <xdr:spPr>
        <a:xfrm>
          <a:off x="458561" y="77600175"/>
          <a:ext cx="1361" cy="573879"/>
        </a:xfrm>
        <a:prstGeom prst="rect">
          <a:avLst/>
        </a:prstGeom>
      </xdr:spPr>
    </xdr:pic>
    <xdr:clientData/>
  </xdr:twoCellAnchor>
  <xdr:twoCellAnchor editAs="oneCell">
    <xdr:from>
      <xdr:col>0</xdr:col>
      <xdr:colOff>458561</xdr:colOff>
      <xdr:row>0</xdr:row>
      <xdr:rowOff>0</xdr:rowOff>
    </xdr:from>
    <xdr:to>
      <xdr:col>0</xdr:col>
      <xdr:colOff>459922</xdr:colOff>
      <xdr:row>1</xdr:row>
      <xdr:rowOff>278603</xdr:rowOff>
    </xdr:to>
    <xdr:pic>
      <xdr:nvPicPr>
        <xdr:cNvPr id="47" name="Imagen 22">
          <a:extLst>
            <a:ext uri="{FF2B5EF4-FFF2-40B4-BE49-F238E27FC236}">
              <a16:creationId xmlns:a16="http://schemas.microsoft.com/office/drawing/2014/main" id="{00000000-0008-0000-0400-00002F000000}"/>
            </a:ext>
          </a:extLst>
        </xdr:cNvPr>
        <xdr:cNvPicPr>
          <a:picLocks noChangeAspect="1"/>
        </xdr:cNvPicPr>
      </xdr:nvPicPr>
      <xdr:blipFill>
        <a:blip xmlns:r="http://schemas.openxmlformats.org/officeDocument/2006/relationships" r:embed="rId1"/>
        <a:stretch>
          <a:fillRect/>
        </a:stretch>
      </xdr:blipFill>
      <xdr:spPr>
        <a:xfrm>
          <a:off x="458561" y="77600175"/>
          <a:ext cx="1361" cy="573879"/>
        </a:xfrm>
        <a:prstGeom prst="rect">
          <a:avLst/>
        </a:prstGeom>
      </xdr:spPr>
    </xdr:pic>
    <xdr:clientData/>
  </xdr:twoCellAnchor>
  <xdr:twoCellAnchor editAs="oneCell">
    <xdr:from>
      <xdr:col>0</xdr:col>
      <xdr:colOff>458561</xdr:colOff>
      <xdr:row>0</xdr:row>
      <xdr:rowOff>0</xdr:rowOff>
    </xdr:from>
    <xdr:to>
      <xdr:col>0</xdr:col>
      <xdr:colOff>459922</xdr:colOff>
      <xdr:row>1</xdr:row>
      <xdr:rowOff>278603</xdr:rowOff>
    </xdr:to>
    <xdr:pic>
      <xdr:nvPicPr>
        <xdr:cNvPr id="48" name="Imagen 24">
          <a:extLst>
            <a:ext uri="{FF2B5EF4-FFF2-40B4-BE49-F238E27FC236}">
              <a16:creationId xmlns:a16="http://schemas.microsoft.com/office/drawing/2014/main" id="{00000000-0008-0000-0400-000030000000}"/>
            </a:ext>
          </a:extLst>
        </xdr:cNvPr>
        <xdr:cNvPicPr>
          <a:picLocks noChangeAspect="1"/>
        </xdr:cNvPicPr>
      </xdr:nvPicPr>
      <xdr:blipFill>
        <a:blip xmlns:r="http://schemas.openxmlformats.org/officeDocument/2006/relationships" r:embed="rId1"/>
        <a:stretch>
          <a:fillRect/>
        </a:stretch>
      </xdr:blipFill>
      <xdr:spPr>
        <a:xfrm>
          <a:off x="458561" y="77600175"/>
          <a:ext cx="1361" cy="573879"/>
        </a:xfrm>
        <a:prstGeom prst="rect">
          <a:avLst/>
        </a:prstGeom>
      </xdr:spPr>
    </xdr:pic>
    <xdr:clientData/>
  </xdr:twoCellAnchor>
  <xdr:twoCellAnchor editAs="oneCell">
    <xdr:from>
      <xdr:col>0</xdr:col>
      <xdr:colOff>458561</xdr:colOff>
      <xdr:row>0</xdr:row>
      <xdr:rowOff>0</xdr:rowOff>
    </xdr:from>
    <xdr:to>
      <xdr:col>0</xdr:col>
      <xdr:colOff>459922</xdr:colOff>
      <xdr:row>2</xdr:row>
      <xdr:rowOff>164304</xdr:rowOff>
    </xdr:to>
    <xdr:pic>
      <xdr:nvPicPr>
        <xdr:cNvPr id="49" name="Imagen 26">
          <a:extLst>
            <a:ext uri="{FF2B5EF4-FFF2-40B4-BE49-F238E27FC236}">
              <a16:creationId xmlns:a16="http://schemas.microsoft.com/office/drawing/2014/main" id="{00000000-0008-0000-0400-000031000000}"/>
            </a:ext>
          </a:extLst>
        </xdr:cNvPr>
        <xdr:cNvPicPr>
          <a:picLocks noChangeAspect="1"/>
        </xdr:cNvPicPr>
      </xdr:nvPicPr>
      <xdr:blipFill>
        <a:blip xmlns:r="http://schemas.openxmlformats.org/officeDocument/2006/relationships" r:embed="rId1"/>
        <a:stretch>
          <a:fillRect/>
        </a:stretch>
      </xdr:blipFill>
      <xdr:spPr>
        <a:xfrm>
          <a:off x="458561" y="77600175"/>
          <a:ext cx="1361" cy="754854"/>
        </a:xfrm>
        <a:prstGeom prst="rect">
          <a:avLst/>
        </a:prstGeom>
      </xdr:spPr>
    </xdr:pic>
    <xdr:clientData/>
  </xdr:twoCellAnchor>
  <xdr:oneCellAnchor>
    <xdr:from>
      <xdr:col>0</xdr:col>
      <xdr:colOff>458561</xdr:colOff>
      <xdr:row>0</xdr:row>
      <xdr:rowOff>0</xdr:rowOff>
    </xdr:from>
    <xdr:ext cx="1361" cy="569645"/>
    <xdr:pic>
      <xdr:nvPicPr>
        <xdr:cNvPr id="55" name="Imagen 54">
          <a:extLst>
            <a:ext uri="{FF2B5EF4-FFF2-40B4-BE49-F238E27FC236}">
              <a16:creationId xmlns:a16="http://schemas.microsoft.com/office/drawing/2014/main" id="{00000000-0008-0000-0400-000037000000}"/>
            </a:ext>
          </a:extLst>
        </xdr:cNvPr>
        <xdr:cNvPicPr>
          <a:picLocks noChangeAspect="1"/>
        </xdr:cNvPicPr>
      </xdr:nvPicPr>
      <xdr:blipFill>
        <a:blip xmlns:r="http://schemas.openxmlformats.org/officeDocument/2006/relationships" r:embed="rId1"/>
        <a:stretch>
          <a:fillRect/>
        </a:stretch>
      </xdr:blipFill>
      <xdr:spPr>
        <a:xfrm>
          <a:off x="458561" y="74799825"/>
          <a:ext cx="1361" cy="569645"/>
        </a:xfrm>
        <a:prstGeom prst="rect">
          <a:avLst/>
        </a:prstGeom>
      </xdr:spPr>
    </xdr:pic>
    <xdr:clientData/>
  </xdr:oneCellAnchor>
  <xdr:oneCellAnchor>
    <xdr:from>
      <xdr:col>0</xdr:col>
      <xdr:colOff>458561</xdr:colOff>
      <xdr:row>0</xdr:row>
      <xdr:rowOff>0</xdr:rowOff>
    </xdr:from>
    <xdr:ext cx="1361" cy="569645"/>
    <xdr:pic>
      <xdr:nvPicPr>
        <xdr:cNvPr id="56" name="Imagen 6">
          <a:extLst>
            <a:ext uri="{FF2B5EF4-FFF2-40B4-BE49-F238E27FC236}">
              <a16:creationId xmlns:a16="http://schemas.microsoft.com/office/drawing/2014/main" id="{00000000-0008-0000-0400-000038000000}"/>
            </a:ext>
          </a:extLst>
        </xdr:cNvPr>
        <xdr:cNvPicPr>
          <a:picLocks noChangeAspect="1"/>
        </xdr:cNvPicPr>
      </xdr:nvPicPr>
      <xdr:blipFill>
        <a:blip xmlns:r="http://schemas.openxmlformats.org/officeDocument/2006/relationships" r:embed="rId1"/>
        <a:stretch>
          <a:fillRect/>
        </a:stretch>
      </xdr:blipFill>
      <xdr:spPr>
        <a:xfrm>
          <a:off x="458561" y="75254304"/>
          <a:ext cx="1361" cy="569645"/>
        </a:xfrm>
        <a:prstGeom prst="rect">
          <a:avLst/>
        </a:prstGeom>
      </xdr:spPr>
    </xdr:pic>
    <xdr:clientData/>
  </xdr:oneCellAnchor>
  <xdr:twoCellAnchor editAs="oneCell">
    <xdr:from>
      <xdr:col>0</xdr:col>
      <xdr:colOff>458561</xdr:colOff>
      <xdr:row>0</xdr:row>
      <xdr:rowOff>0</xdr:rowOff>
    </xdr:from>
    <xdr:to>
      <xdr:col>0</xdr:col>
      <xdr:colOff>459922</xdr:colOff>
      <xdr:row>1</xdr:row>
      <xdr:rowOff>278602</xdr:rowOff>
    </xdr:to>
    <xdr:pic>
      <xdr:nvPicPr>
        <xdr:cNvPr id="57" name="Imagen 3">
          <a:extLst>
            <a:ext uri="{FF2B5EF4-FFF2-40B4-BE49-F238E27FC236}">
              <a16:creationId xmlns:a16="http://schemas.microsoft.com/office/drawing/2014/main" id="{00000000-0008-0000-0400-000039000000}"/>
            </a:ext>
          </a:extLst>
        </xdr:cNvPr>
        <xdr:cNvPicPr>
          <a:picLocks noChangeAspect="1"/>
        </xdr:cNvPicPr>
      </xdr:nvPicPr>
      <xdr:blipFill>
        <a:blip xmlns:r="http://schemas.openxmlformats.org/officeDocument/2006/relationships" r:embed="rId1"/>
        <a:stretch>
          <a:fillRect/>
        </a:stretch>
      </xdr:blipFill>
      <xdr:spPr>
        <a:xfrm>
          <a:off x="458561" y="123203154"/>
          <a:ext cx="1361" cy="578111"/>
        </a:xfrm>
        <a:prstGeom prst="rect">
          <a:avLst/>
        </a:prstGeom>
      </xdr:spPr>
    </xdr:pic>
    <xdr:clientData/>
  </xdr:twoCellAnchor>
  <xdr:twoCellAnchor editAs="oneCell">
    <xdr:from>
      <xdr:col>0</xdr:col>
      <xdr:colOff>458561</xdr:colOff>
      <xdr:row>0</xdr:row>
      <xdr:rowOff>0</xdr:rowOff>
    </xdr:from>
    <xdr:to>
      <xdr:col>0</xdr:col>
      <xdr:colOff>459922</xdr:colOff>
      <xdr:row>2</xdr:row>
      <xdr:rowOff>154779</xdr:rowOff>
    </xdr:to>
    <xdr:pic>
      <xdr:nvPicPr>
        <xdr:cNvPr id="60" name="Imagen 16">
          <a:extLst>
            <a:ext uri="{FF2B5EF4-FFF2-40B4-BE49-F238E27FC236}">
              <a16:creationId xmlns:a16="http://schemas.microsoft.com/office/drawing/2014/main" id="{00000000-0008-0000-0400-00003C000000}"/>
            </a:ext>
          </a:extLst>
        </xdr:cNvPr>
        <xdr:cNvPicPr>
          <a:picLocks noChangeAspect="1"/>
        </xdr:cNvPicPr>
      </xdr:nvPicPr>
      <xdr:blipFill>
        <a:blip xmlns:r="http://schemas.openxmlformats.org/officeDocument/2006/relationships" r:embed="rId1"/>
        <a:stretch>
          <a:fillRect/>
        </a:stretch>
      </xdr:blipFill>
      <xdr:spPr>
        <a:xfrm>
          <a:off x="458561" y="164265429"/>
          <a:ext cx="1361" cy="749562"/>
        </a:xfrm>
        <a:prstGeom prst="rect">
          <a:avLst/>
        </a:prstGeom>
      </xdr:spPr>
    </xdr:pic>
    <xdr:clientData/>
  </xdr:twoCellAnchor>
  <xdr:twoCellAnchor editAs="oneCell">
    <xdr:from>
      <xdr:col>0</xdr:col>
      <xdr:colOff>458561</xdr:colOff>
      <xdr:row>0</xdr:row>
      <xdr:rowOff>0</xdr:rowOff>
    </xdr:from>
    <xdr:to>
      <xdr:col>0</xdr:col>
      <xdr:colOff>459922</xdr:colOff>
      <xdr:row>1</xdr:row>
      <xdr:rowOff>278603</xdr:rowOff>
    </xdr:to>
    <xdr:pic>
      <xdr:nvPicPr>
        <xdr:cNvPr id="62" name="Imagen 2">
          <a:extLst>
            <a:ext uri="{FF2B5EF4-FFF2-40B4-BE49-F238E27FC236}">
              <a16:creationId xmlns:a16="http://schemas.microsoft.com/office/drawing/2014/main" id="{00000000-0008-0000-0400-00003E000000}"/>
            </a:ext>
          </a:extLst>
        </xdr:cNvPr>
        <xdr:cNvPicPr>
          <a:picLocks noChangeAspect="1"/>
        </xdr:cNvPicPr>
      </xdr:nvPicPr>
      <xdr:blipFill>
        <a:blip xmlns:r="http://schemas.openxmlformats.org/officeDocument/2006/relationships" r:embed="rId1"/>
        <a:stretch>
          <a:fillRect/>
        </a:stretch>
      </xdr:blipFill>
      <xdr:spPr>
        <a:xfrm>
          <a:off x="458561" y="164265429"/>
          <a:ext cx="1361" cy="578112"/>
        </a:xfrm>
        <a:prstGeom prst="rect">
          <a:avLst/>
        </a:prstGeom>
      </xdr:spPr>
    </xdr:pic>
    <xdr:clientData/>
  </xdr:twoCellAnchor>
  <xdr:twoCellAnchor editAs="oneCell">
    <xdr:from>
      <xdr:col>0</xdr:col>
      <xdr:colOff>245307</xdr:colOff>
      <xdr:row>0</xdr:row>
      <xdr:rowOff>39688</xdr:rowOff>
    </xdr:from>
    <xdr:to>
      <xdr:col>1</xdr:col>
      <xdr:colOff>489479</xdr:colOff>
      <xdr:row>3</xdr:row>
      <xdr:rowOff>250296</xdr:rowOff>
    </xdr:to>
    <xdr:pic>
      <xdr:nvPicPr>
        <xdr:cNvPr id="31" name="Imagen 3">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
        <a:stretch>
          <a:fillRect/>
        </a:stretch>
      </xdr:blipFill>
      <xdr:spPr>
        <a:xfrm>
          <a:off x="245307" y="39688"/>
          <a:ext cx="882876" cy="1096433"/>
        </a:xfrm>
        <a:prstGeom prst="rect">
          <a:avLst/>
        </a:prstGeom>
      </xdr:spPr>
    </xdr:pic>
    <xdr:clientData/>
  </xdr:twoCellAnchor>
  <xdr:twoCellAnchor editAs="oneCell">
    <xdr:from>
      <xdr:col>0</xdr:col>
      <xdr:colOff>458561</xdr:colOff>
      <xdr:row>74</xdr:row>
      <xdr:rowOff>159204</xdr:rowOff>
    </xdr:from>
    <xdr:to>
      <xdr:col>0</xdr:col>
      <xdr:colOff>459922</xdr:colOff>
      <xdr:row>76</xdr:row>
      <xdr:rowOff>146767</xdr:rowOff>
    </xdr:to>
    <xdr:pic>
      <xdr:nvPicPr>
        <xdr:cNvPr id="32" name="Imagen 2">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
        <a:stretch>
          <a:fillRect/>
        </a:stretch>
      </xdr:blipFill>
      <xdr:spPr>
        <a:xfrm>
          <a:off x="458561" y="23190654"/>
          <a:ext cx="1361" cy="578113"/>
        </a:xfrm>
        <a:prstGeom prst="rect">
          <a:avLst/>
        </a:prstGeom>
      </xdr:spPr>
    </xdr:pic>
    <xdr:clientData/>
  </xdr:twoCellAnchor>
  <xdr:twoCellAnchor editAs="oneCell">
    <xdr:from>
      <xdr:col>0</xdr:col>
      <xdr:colOff>458561</xdr:colOff>
      <xdr:row>160</xdr:row>
      <xdr:rowOff>0</xdr:rowOff>
    </xdr:from>
    <xdr:to>
      <xdr:col>0</xdr:col>
      <xdr:colOff>459922</xdr:colOff>
      <xdr:row>161</xdr:row>
      <xdr:rowOff>278603</xdr:rowOff>
    </xdr:to>
    <xdr:pic>
      <xdr:nvPicPr>
        <xdr:cNvPr id="33" name="Imagen 3">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1"/>
        <a:stretch>
          <a:fillRect/>
        </a:stretch>
      </xdr:blipFill>
      <xdr:spPr>
        <a:xfrm>
          <a:off x="458561" y="48567975"/>
          <a:ext cx="1361" cy="573878"/>
        </a:xfrm>
        <a:prstGeom prst="rect">
          <a:avLst/>
        </a:prstGeom>
      </xdr:spPr>
    </xdr:pic>
    <xdr:clientData/>
  </xdr:twoCellAnchor>
  <xdr:twoCellAnchor editAs="oneCell">
    <xdr:from>
      <xdr:col>0</xdr:col>
      <xdr:colOff>458561</xdr:colOff>
      <xdr:row>161</xdr:row>
      <xdr:rowOff>159204</xdr:rowOff>
    </xdr:from>
    <xdr:to>
      <xdr:col>0</xdr:col>
      <xdr:colOff>459922</xdr:colOff>
      <xdr:row>163</xdr:row>
      <xdr:rowOff>146766</xdr:rowOff>
    </xdr:to>
    <xdr:pic>
      <xdr:nvPicPr>
        <xdr:cNvPr id="34" name="Imagen 6">
          <a:extLst>
            <a:ext uri="{FF2B5EF4-FFF2-40B4-BE49-F238E27FC236}">
              <a16:creationId xmlns:a16="http://schemas.microsoft.com/office/drawing/2014/main" id="{00000000-0008-0000-0400-000022000000}"/>
            </a:ext>
          </a:extLst>
        </xdr:cNvPr>
        <xdr:cNvPicPr>
          <a:picLocks noChangeAspect="1"/>
        </xdr:cNvPicPr>
      </xdr:nvPicPr>
      <xdr:blipFill>
        <a:blip xmlns:r="http://schemas.openxmlformats.org/officeDocument/2006/relationships" r:embed="rId1"/>
        <a:stretch>
          <a:fillRect/>
        </a:stretch>
      </xdr:blipFill>
      <xdr:spPr>
        <a:xfrm>
          <a:off x="458561" y="49022454"/>
          <a:ext cx="1361" cy="578112"/>
        </a:xfrm>
        <a:prstGeom prst="rect">
          <a:avLst/>
        </a:prstGeom>
      </xdr:spPr>
    </xdr:pic>
    <xdr:clientData/>
  </xdr:twoCellAnchor>
  <xdr:twoCellAnchor editAs="oneCell">
    <xdr:from>
      <xdr:col>0</xdr:col>
      <xdr:colOff>458561</xdr:colOff>
      <xdr:row>331</xdr:row>
      <xdr:rowOff>159204</xdr:rowOff>
    </xdr:from>
    <xdr:to>
      <xdr:col>0</xdr:col>
      <xdr:colOff>459922</xdr:colOff>
      <xdr:row>333</xdr:row>
      <xdr:rowOff>146766</xdr:rowOff>
    </xdr:to>
    <xdr:pic>
      <xdr:nvPicPr>
        <xdr:cNvPr id="35" name="Imagen 8">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
        <a:stretch>
          <a:fillRect/>
        </a:stretch>
      </xdr:blipFill>
      <xdr:spPr>
        <a:xfrm>
          <a:off x="458561" y="100324104"/>
          <a:ext cx="1361" cy="578112"/>
        </a:xfrm>
        <a:prstGeom prst="rect">
          <a:avLst/>
        </a:prstGeom>
      </xdr:spPr>
    </xdr:pic>
    <xdr:clientData/>
  </xdr:twoCellAnchor>
  <xdr:twoCellAnchor editAs="oneCell">
    <xdr:from>
      <xdr:col>0</xdr:col>
      <xdr:colOff>458561</xdr:colOff>
      <xdr:row>331</xdr:row>
      <xdr:rowOff>159204</xdr:rowOff>
    </xdr:from>
    <xdr:to>
      <xdr:col>0</xdr:col>
      <xdr:colOff>459922</xdr:colOff>
      <xdr:row>333</xdr:row>
      <xdr:rowOff>125811</xdr:rowOff>
    </xdr:to>
    <xdr:pic>
      <xdr:nvPicPr>
        <xdr:cNvPr id="36" name="Imagen 10">
          <a:extLst>
            <a:ext uri="{FF2B5EF4-FFF2-40B4-BE49-F238E27FC236}">
              <a16:creationId xmlns:a16="http://schemas.microsoft.com/office/drawing/2014/main" id="{00000000-0008-0000-0400-000024000000}"/>
            </a:ext>
          </a:extLst>
        </xdr:cNvPr>
        <xdr:cNvPicPr>
          <a:picLocks noChangeAspect="1"/>
        </xdr:cNvPicPr>
      </xdr:nvPicPr>
      <xdr:blipFill>
        <a:blip xmlns:r="http://schemas.openxmlformats.org/officeDocument/2006/relationships" r:embed="rId1"/>
        <a:stretch>
          <a:fillRect/>
        </a:stretch>
      </xdr:blipFill>
      <xdr:spPr>
        <a:xfrm>
          <a:off x="458561" y="100324104"/>
          <a:ext cx="1361" cy="557157"/>
        </a:xfrm>
        <a:prstGeom prst="rect">
          <a:avLst/>
        </a:prstGeom>
      </xdr:spPr>
    </xdr:pic>
    <xdr:clientData/>
  </xdr:twoCellAnchor>
  <xdr:twoCellAnchor editAs="oneCell">
    <xdr:from>
      <xdr:col>0</xdr:col>
      <xdr:colOff>458561</xdr:colOff>
      <xdr:row>0</xdr:row>
      <xdr:rowOff>159204</xdr:rowOff>
    </xdr:from>
    <xdr:to>
      <xdr:col>0</xdr:col>
      <xdr:colOff>459922</xdr:colOff>
      <xdr:row>2</xdr:row>
      <xdr:rowOff>259161</xdr:rowOff>
    </xdr:to>
    <xdr:pic>
      <xdr:nvPicPr>
        <xdr:cNvPr id="37" name="Imagen 14">
          <a:extLst>
            <a:ext uri="{FF2B5EF4-FFF2-40B4-BE49-F238E27FC236}">
              <a16:creationId xmlns:a16="http://schemas.microsoft.com/office/drawing/2014/main" id="{00000000-0008-0000-0400-000025000000}"/>
            </a:ext>
          </a:extLst>
        </xdr:cNvPr>
        <xdr:cNvPicPr>
          <a:picLocks noChangeAspect="1"/>
        </xdr:cNvPicPr>
      </xdr:nvPicPr>
      <xdr:blipFill>
        <a:blip xmlns:r="http://schemas.openxmlformats.org/officeDocument/2006/relationships" r:embed="rId1"/>
        <a:stretch>
          <a:fillRect/>
        </a:stretch>
      </xdr:blipFill>
      <xdr:spPr>
        <a:xfrm>
          <a:off x="458561" y="159204"/>
          <a:ext cx="1361" cy="690507"/>
        </a:xfrm>
        <a:prstGeom prst="rect">
          <a:avLst/>
        </a:prstGeom>
      </xdr:spPr>
    </xdr:pic>
    <xdr:clientData/>
  </xdr:twoCellAnchor>
  <xdr:twoCellAnchor editAs="oneCell">
    <xdr:from>
      <xdr:col>0</xdr:col>
      <xdr:colOff>458561</xdr:colOff>
      <xdr:row>256</xdr:row>
      <xdr:rowOff>0</xdr:rowOff>
    </xdr:from>
    <xdr:to>
      <xdr:col>0</xdr:col>
      <xdr:colOff>459922</xdr:colOff>
      <xdr:row>258</xdr:row>
      <xdr:rowOff>154779</xdr:rowOff>
    </xdr:to>
    <xdr:pic>
      <xdr:nvPicPr>
        <xdr:cNvPr id="50" name="Imagen 16">
          <a:extLst>
            <a:ext uri="{FF2B5EF4-FFF2-40B4-BE49-F238E27FC236}">
              <a16:creationId xmlns:a16="http://schemas.microsoft.com/office/drawing/2014/main" id="{00000000-0008-0000-0400-000032000000}"/>
            </a:ext>
          </a:extLst>
        </xdr:cNvPr>
        <xdr:cNvPicPr>
          <a:picLocks noChangeAspect="1"/>
        </xdr:cNvPicPr>
      </xdr:nvPicPr>
      <xdr:blipFill>
        <a:blip xmlns:r="http://schemas.openxmlformats.org/officeDocument/2006/relationships" r:embed="rId1"/>
        <a:stretch>
          <a:fillRect/>
        </a:stretch>
      </xdr:blipFill>
      <xdr:spPr>
        <a:xfrm>
          <a:off x="458561" y="78019275"/>
          <a:ext cx="1361" cy="745329"/>
        </a:xfrm>
        <a:prstGeom prst="rect">
          <a:avLst/>
        </a:prstGeom>
      </xdr:spPr>
    </xdr:pic>
    <xdr:clientData/>
  </xdr:twoCellAnchor>
  <xdr:twoCellAnchor editAs="oneCell">
    <xdr:from>
      <xdr:col>0</xdr:col>
      <xdr:colOff>458561</xdr:colOff>
      <xdr:row>256</xdr:row>
      <xdr:rowOff>0</xdr:rowOff>
    </xdr:from>
    <xdr:to>
      <xdr:col>0</xdr:col>
      <xdr:colOff>459922</xdr:colOff>
      <xdr:row>257</xdr:row>
      <xdr:rowOff>278604</xdr:rowOff>
    </xdr:to>
    <xdr:pic>
      <xdr:nvPicPr>
        <xdr:cNvPr id="51" name="Imagen 2">
          <a:extLst>
            <a:ext uri="{FF2B5EF4-FFF2-40B4-BE49-F238E27FC236}">
              <a16:creationId xmlns:a16="http://schemas.microsoft.com/office/drawing/2014/main" id="{00000000-0008-0000-0400-000033000000}"/>
            </a:ext>
          </a:extLst>
        </xdr:cNvPr>
        <xdr:cNvPicPr>
          <a:picLocks noChangeAspect="1"/>
        </xdr:cNvPicPr>
      </xdr:nvPicPr>
      <xdr:blipFill>
        <a:blip xmlns:r="http://schemas.openxmlformats.org/officeDocument/2006/relationships" r:embed="rId1"/>
        <a:stretch>
          <a:fillRect/>
        </a:stretch>
      </xdr:blipFill>
      <xdr:spPr>
        <a:xfrm>
          <a:off x="458561" y="78019275"/>
          <a:ext cx="1361" cy="573879"/>
        </a:xfrm>
        <a:prstGeom prst="rect">
          <a:avLst/>
        </a:prstGeom>
      </xdr:spPr>
    </xdr:pic>
    <xdr:clientData/>
  </xdr:twoCellAnchor>
  <xdr:twoCellAnchor editAs="oneCell">
    <xdr:from>
      <xdr:col>0</xdr:col>
      <xdr:colOff>458561</xdr:colOff>
      <xdr:row>256</xdr:row>
      <xdr:rowOff>0</xdr:rowOff>
    </xdr:from>
    <xdr:to>
      <xdr:col>0</xdr:col>
      <xdr:colOff>459922</xdr:colOff>
      <xdr:row>257</xdr:row>
      <xdr:rowOff>278603</xdr:rowOff>
    </xdr:to>
    <xdr:pic>
      <xdr:nvPicPr>
        <xdr:cNvPr id="52" name="Imagen 20">
          <a:extLst>
            <a:ext uri="{FF2B5EF4-FFF2-40B4-BE49-F238E27FC236}">
              <a16:creationId xmlns:a16="http://schemas.microsoft.com/office/drawing/2014/main" id="{00000000-0008-0000-0400-000034000000}"/>
            </a:ext>
          </a:extLst>
        </xdr:cNvPr>
        <xdr:cNvPicPr>
          <a:picLocks noChangeAspect="1"/>
        </xdr:cNvPicPr>
      </xdr:nvPicPr>
      <xdr:blipFill>
        <a:blip xmlns:r="http://schemas.openxmlformats.org/officeDocument/2006/relationships" r:embed="rId1"/>
        <a:stretch>
          <a:fillRect/>
        </a:stretch>
      </xdr:blipFill>
      <xdr:spPr>
        <a:xfrm>
          <a:off x="458561" y="78019275"/>
          <a:ext cx="1361" cy="573878"/>
        </a:xfrm>
        <a:prstGeom prst="rect">
          <a:avLst/>
        </a:prstGeom>
      </xdr:spPr>
    </xdr:pic>
    <xdr:clientData/>
  </xdr:twoCellAnchor>
  <xdr:twoCellAnchor editAs="oneCell">
    <xdr:from>
      <xdr:col>0</xdr:col>
      <xdr:colOff>458561</xdr:colOff>
      <xdr:row>256</xdr:row>
      <xdr:rowOff>0</xdr:rowOff>
    </xdr:from>
    <xdr:to>
      <xdr:col>0</xdr:col>
      <xdr:colOff>459922</xdr:colOff>
      <xdr:row>257</xdr:row>
      <xdr:rowOff>278603</xdr:rowOff>
    </xdr:to>
    <xdr:pic>
      <xdr:nvPicPr>
        <xdr:cNvPr id="53" name="Imagen 22">
          <a:extLst>
            <a:ext uri="{FF2B5EF4-FFF2-40B4-BE49-F238E27FC236}">
              <a16:creationId xmlns:a16="http://schemas.microsoft.com/office/drawing/2014/main" id="{00000000-0008-0000-0400-000035000000}"/>
            </a:ext>
          </a:extLst>
        </xdr:cNvPr>
        <xdr:cNvPicPr>
          <a:picLocks noChangeAspect="1"/>
        </xdr:cNvPicPr>
      </xdr:nvPicPr>
      <xdr:blipFill>
        <a:blip xmlns:r="http://schemas.openxmlformats.org/officeDocument/2006/relationships" r:embed="rId1"/>
        <a:stretch>
          <a:fillRect/>
        </a:stretch>
      </xdr:blipFill>
      <xdr:spPr>
        <a:xfrm>
          <a:off x="458561" y="78019275"/>
          <a:ext cx="1361" cy="573878"/>
        </a:xfrm>
        <a:prstGeom prst="rect">
          <a:avLst/>
        </a:prstGeom>
      </xdr:spPr>
    </xdr:pic>
    <xdr:clientData/>
  </xdr:twoCellAnchor>
  <xdr:twoCellAnchor editAs="oneCell">
    <xdr:from>
      <xdr:col>0</xdr:col>
      <xdr:colOff>458561</xdr:colOff>
      <xdr:row>256</xdr:row>
      <xdr:rowOff>0</xdr:rowOff>
    </xdr:from>
    <xdr:to>
      <xdr:col>0</xdr:col>
      <xdr:colOff>459922</xdr:colOff>
      <xdr:row>257</xdr:row>
      <xdr:rowOff>278603</xdr:rowOff>
    </xdr:to>
    <xdr:pic>
      <xdr:nvPicPr>
        <xdr:cNvPr id="54" name="Imagen 24">
          <a:extLst>
            <a:ext uri="{FF2B5EF4-FFF2-40B4-BE49-F238E27FC236}">
              <a16:creationId xmlns:a16="http://schemas.microsoft.com/office/drawing/2014/main" id="{00000000-0008-0000-0400-000036000000}"/>
            </a:ext>
          </a:extLst>
        </xdr:cNvPr>
        <xdr:cNvPicPr>
          <a:picLocks noChangeAspect="1"/>
        </xdr:cNvPicPr>
      </xdr:nvPicPr>
      <xdr:blipFill>
        <a:blip xmlns:r="http://schemas.openxmlformats.org/officeDocument/2006/relationships" r:embed="rId1"/>
        <a:stretch>
          <a:fillRect/>
        </a:stretch>
      </xdr:blipFill>
      <xdr:spPr>
        <a:xfrm>
          <a:off x="458561" y="78019275"/>
          <a:ext cx="1361" cy="573878"/>
        </a:xfrm>
        <a:prstGeom prst="rect">
          <a:avLst/>
        </a:prstGeom>
      </xdr:spPr>
    </xdr:pic>
    <xdr:clientData/>
  </xdr:twoCellAnchor>
  <xdr:twoCellAnchor editAs="oneCell">
    <xdr:from>
      <xdr:col>0</xdr:col>
      <xdr:colOff>458561</xdr:colOff>
      <xdr:row>256</xdr:row>
      <xdr:rowOff>0</xdr:rowOff>
    </xdr:from>
    <xdr:to>
      <xdr:col>0</xdr:col>
      <xdr:colOff>459922</xdr:colOff>
      <xdr:row>258</xdr:row>
      <xdr:rowOff>164304</xdr:rowOff>
    </xdr:to>
    <xdr:pic>
      <xdr:nvPicPr>
        <xdr:cNvPr id="58" name="Imagen 26">
          <a:extLst>
            <a:ext uri="{FF2B5EF4-FFF2-40B4-BE49-F238E27FC236}">
              <a16:creationId xmlns:a16="http://schemas.microsoft.com/office/drawing/2014/main" id="{00000000-0008-0000-0400-00003A000000}"/>
            </a:ext>
          </a:extLst>
        </xdr:cNvPr>
        <xdr:cNvPicPr>
          <a:picLocks noChangeAspect="1"/>
        </xdr:cNvPicPr>
      </xdr:nvPicPr>
      <xdr:blipFill>
        <a:blip xmlns:r="http://schemas.openxmlformats.org/officeDocument/2006/relationships" r:embed="rId1"/>
        <a:stretch>
          <a:fillRect/>
        </a:stretch>
      </xdr:blipFill>
      <xdr:spPr>
        <a:xfrm>
          <a:off x="458561" y="78019275"/>
          <a:ext cx="1361" cy="754854"/>
        </a:xfrm>
        <a:prstGeom prst="rect">
          <a:avLst/>
        </a:prstGeom>
      </xdr:spPr>
    </xdr:pic>
    <xdr:clientData/>
  </xdr:twoCellAnchor>
  <xdr:twoCellAnchor editAs="oneCell">
    <xdr:from>
      <xdr:col>0</xdr:col>
      <xdr:colOff>0</xdr:colOff>
      <xdr:row>73</xdr:row>
      <xdr:rowOff>291040</xdr:rowOff>
    </xdr:from>
    <xdr:to>
      <xdr:col>1</xdr:col>
      <xdr:colOff>621770</xdr:colOff>
      <xdr:row>77</xdr:row>
      <xdr:rowOff>224894</xdr:rowOff>
    </xdr:to>
    <xdr:pic>
      <xdr:nvPicPr>
        <xdr:cNvPr id="59" name="Imagen 3">
          <a:extLst>
            <a:ext uri="{FF2B5EF4-FFF2-40B4-BE49-F238E27FC236}">
              <a16:creationId xmlns:a16="http://schemas.microsoft.com/office/drawing/2014/main" id="{00000000-0008-0000-0400-00003B000000}"/>
            </a:ext>
          </a:extLst>
        </xdr:cNvPr>
        <xdr:cNvPicPr>
          <a:picLocks noChangeAspect="1"/>
        </xdr:cNvPicPr>
      </xdr:nvPicPr>
      <xdr:blipFill>
        <a:blip xmlns:r="http://schemas.openxmlformats.org/officeDocument/2006/relationships" r:embed="rId1"/>
        <a:stretch>
          <a:fillRect/>
        </a:stretch>
      </xdr:blipFill>
      <xdr:spPr>
        <a:xfrm>
          <a:off x="0" y="23027215"/>
          <a:ext cx="1260474" cy="1114954"/>
        </a:xfrm>
        <a:prstGeom prst="rect">
          <a:avLst/>
        </a:prstGeom>
      </xdr:spPr>
    </xdr:pic>
    <xdr:clientData/>
  </xdr:twoCellAnchor>
  <xdr:oneCellAnchor>
    <xdr:from>
      <xdr:col>0</xdr:col>
      <xdr:colOff>458561</xdr:colOff>
      <xdr:row>248</xdr:row>
      <xdr:rowOff>0</xdr:rowOff>
    </xdr:from>
    <xdr:ext cx="1361" cy="569645"/>
    <xdr:pic>
      <xdr:nvPicPr>
        <xdr:cNvPr id="61" name="Imagen 15">
          <a:extLst>
            <a:ext uri="{FF2B5EF4-FFF2-40B4-BE49-F238E27FC236}">
              <a16:creationId xmlns:a16="http://schemas.microsoft.com/office/drawing/2014/main" id="{00000000-0008-0000-0400-00003D000000}"/>
            </a:ext>
          </a:extLst>
        </xdr:cNvPr>
        <xdr:cNvPicPr>
          <a:picLocks noChangeAspect="1"/>
        </xdr:cNvPicPr>
      </xdr:nvPicPr>
      <xdr:blipFill>
        <a:blip xmlns:r="http://schemas.openxmlformats.org/officeDocument/2006/relationships" r:embed="rId1"/>
        <a:stretch>
          <a:fillRect/>
        </a:stretch>
      </xdr:blipFill>
      <xdr:spPr>
        <a:xfrm>
          <a:off x="458561" y="75218925"/>
          <a:ext cx="1361" cy="569645"/>
        </a:xfrm>
        <a:prstGeom prst="rect">
          <a:avLst/>
        </a:prstGeom>
      </xdr:spPr>
    </xdr:pic>
    <xdr:clientData/>
  </xdr:oneCellAnchor>
  <xdr:oneCellAnchor>
    <xdr:from>
      <xdr:col>0</xdr:col>
      <xdr:colOff>458561</xdr:colOff>
      <xdr:row>249</xdr:row>
      <xdr:rowOff>159204</xdr:rowOff>
    </xdr:from>
    <xdr:ext cx="1361" cy="569645"/>
    <xdr:pic>
      <xdr:nvPicPr>
        <xdr:cNvPr id="63" name="Imagen 6">
          <a:extLst>
            <a:ext uri="{FF2B5EF4-FFF2-40B4-BE49-F238E27FC236}">
              <a16:creationId xmlns:a16="http://schemas.microsoft.com/office/drawing/2014/main" id="{00000000-0008-0000-0400-00003F000000}"/>
            </a:ext>
          </a:extLst>
        </xdr:cNvPr>
        <xdr:cNvPicPr>
          <a:picLocks noChangeAspect="1"/>
        </xdr:cNvPicPr>
      </xdr:nvPicPr>
      <xdr:blipFill>
        <a:blip xmlns:r="http://schemas.openxmlformats.org/officeDocument/2006/relationships" r:embed="rId1"/>
        <a:stretch>
          <a:fillRect/>
        </a:stretch>
      </xdr:blipFill>
      <xdr:spPr>
        <a:xfrm>
          <a:off x="458561" y="75673404"/>
          <a:ext cx="1361" cy="569645"/>
        </a:xfrm>
        <a:prstGeom prst="rect">
          <a:avLst/>
        </a:prstGeom>
      </xdr:spPr>
    </xdr:pic>
    <xdr:clientData/>
  </xdr:oneCellAnchor>
  <xdr:twoCellAnchor editAs="oneCell">
    <xdr:from>
      <xdr:col>0</xdr:col>
      <xdr:colOff>458561</xdr:colOff>
      <xdr:row>420</xdr:row>
      <xdr:rowOff>159204</xdr:rowOff>
    </xdr:from>
    <xdr:to>
      <xdr:col>0</xdr:col>
      <xdr:colOff>459922</xdr:colOff>
      <xdr:row>422</xdr:row>
      <xdr:rowOff>146766</xdr:rowOff>
    </xdr:to>
    <xdr:pic>
      <xdr:nvPicPr>
        <xdr:cNvPr id="64" name="Imagen 3">
          <a:extLst>
            <a:ext uri="{FF2B5EF4-FFF2-40B4-BE49-F238E27FC236}">
              <a16:creationId xmlns:a16="http://schemas.microsoft.com/office/drawing/2014/main" id="{00000000-0008-0000-0400-000040000000}"/>
            </a:ext>
          </a:extLst>
        </xdr:cNvPr>
        <xdr:cNvPicPr>
          <a:picLocks noChangeAspect="1"/>
        </xdr:cNvPicPr>
      </xdr:nvPicPr>
      <xdr:blipFill>
        <a:blip xmlns:r="http://schemas.openxmlformats.org/officeDocument/2006/relationships" r:embed="rId1"/>
        <a:stretch>
          <a:fillRect/>
        </a:stretch>
      </xdr:blipFill>
      <xdr:spPr>
        <a:xfrm>
          <a:off x="458561" y="127165554"/>
          <a:ext cx="1361" cy="578112"/>
        </a:xfrm>
        <a:prstGeom prst="rect">
          <a:avLst/>
        </a:prstGeom>
      </xdr:spPr>
    </xdr:pic>
    <xdr:clientData/>
  </xdr:twoCellAnchor>
  <xdr:twoCellAnchor editAs="oneCell">
    <xdr:from>
      <xdr:col>0</xdr:col>
      <xdr:colOff>1020536</xdr:colOff>
      <xdr:row>498</xdr:row>
      <xdr:rowOff>111578</xdr:rowOff>
    </xdr:from>
    <xdr:to>
      <xdr:col>1</xdr:col>
      <xdr:colOff>439526</xdr:colOff>
      <xdr:row>500</xdr:row>
      <xdr:rowOff>232408</xdr:rowOff>
    </xdr:to>
    <xdr:pic>
      <xdr:nvPicPr>
        <xdr:cNvPr id="65" name="Imagen 12">
          <a:extLst>
            <a:ext uri="{FF2B5EF4-FFF2-40B4-BE49-F238E27FC236}">
              <a16:creationId xmlns:a16="http://schemas.microsoft.com/office/drawing/2014/main" id="{00000000-0008-0000-0400-000041000000}"/>
            </a:ext>
          </a:extLst>
        </xdr:cNvPr>
        <xdr:cNvPicPr>
          <a:picLocks noChangeAspect="1"/>
        </xdr:cNvPicPr>
      </xdr:nvPicPr>
      <xdr:blipFill>
        <a:blip xmlns:r="http://schemas.openxmlformats.org/officeDocument/2006/relationships" r:embed="rId1"/>
        <a:stretch>
          <a:fillRect/>
        </a:stretch>
      </xdr:blipFill>
      <xdr:spPr>
        <a:xfrm>
          <a:off x="706211" y="150987578"/>
          <a:ext cx="429169" cy="711380"/>
        </a:xfrm>
        <a:prstGeom prst="rect">
          <a:avLst/>
        </a:prstGeom>
      </xdr:spPr>
    </xdr:pic>
    <xdr:clientData/>
  </xdr:twoCellAnchor>
  <xdr:twoCellAnchor>
    <xdr:from>
      <xdr:col>0</xdr:col>
      <xdr:colOff>0</xdr:colOff>
      <xdr:row>614</xdr:row>
      <xdr:rowOff>13608</xdr:rowOff>
    </xdr:from>
    <xdr:to>
      <xdr:col>11</xdr:col>
      <xdr:colOff>0</xdr:colOff>
      <xdr:row>632</xdr:row>
      <xdr:rowOff>23133</xdr:rowOff>
    </xdr:to>
    <xdr:graphicFrame macro="">
      <xdr:nvGraphicFramePr>
        <xdr:cNvPr id="66" name="Chart 1">
          <a:extLst>
            <a:ext uri="{FF2B5EF4-FFF2-40B4-BE49-F238E27FC236}">
              <a16:creationId xmlns:a16="http://schemas.microsoft.com/office/drawing/2014/main" id="{00000000-0008-0000-04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458561</xdr:colOff>
      <xdr:row>585</xdr:row>
      <xdr:rowOff>159204</xdr:rowOff>
    </xdr:from>
    <xdr:to>
      <xdr:col>0</xdr:col>
      <xdr:colOff>459922</xdr:colOff>
      <xdr:row>588</xdr:row>
      <xdr:rowOff>22941</xdr:rowOff>
    </xdr:to>
    <xdr:pic>
      <xdr:nvPicPr>
        <xdr:cNvPr id="67" name="Imagen 16">
          <a:extLst>
            <a:ext uri="{FF2B5EF4-FFF2-40B4-BE49-F238E27FC236}">
              <a16:creationId xmlns:a16="http://schemas.microsoft.com/office/drawing/2014/main" id="{00000000-0008-0000-0400-000043000000}"/>
            </a:ext>
          </a:extLst>
        </xdr:cNvPr>
        <xdr:cNvPicPr>
          <a:picLocks noChangeAspect="1"/>
        </xdr:cNvPicPr>
      </xdr:nvPicPr>
      <xdr:blipFill>
        <a:blip xmlns:r="http://schemas.openxmlformats.org/officeDocument/2006/relationships" r:embed="rId1"/>
        <a:stretch>
          <a:fillRect/>
        </a:stretch>
      </xdr:blipFill>
      <xdr:spPr>
        <a:xfrm>
          <a:off x="458561" y="177143229"/>
          <a:ext cx="1361" cy="749562"/>
        </a:xfrm>
        <a:prstGeom prst="rect">
          <a:avLst/>
        </a:prstGeom>
      </xdr:spPr>
    </xdr:pic>
    <xdr:clientData/>
  </xdr:twoCellAnchor>
  <xdr:twoCellAnchor>
    <xdr:from>
      <xdr:col>0</xdr:col>
      <xdr:colOff>0</xdr:colOff>
      <xdr:row>614</xdr:row>
      <xdr:rowOff>13608</xdr:rowOff>
    </xdr:from>
    <xdr:to>
      <xdr:col>11</xdr:col>
      <xdr:colOff>0</xdr:colOff>
      <xdr:row>632</xdr:row>
      <xdr:rowOff>23133</xdr:rowOff>
    </xdr:to>
    <xdr:graphicFrame macro="">
      <xdr:nvGraphicFramePr>
        <xdr:cNvPr id="68" name="Chart 1">
          <a:extLst>
            <a:ext uri="{FF2B5EF4-FFF2-40B4-BE49-F238E27FC236}">
              <a16:creationId xmlns:a16="http://schemas.microsoft.com/office/drawing/2014/main" id="{00000000-0008-0000-0400-00004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458561</xdr:colOff>
      <xdr:row>585</xdr:row>
      <xdr:rowOff>159204</xdr:rowOff>
    </xdr:from>
    <xdr:to>
      <xdr:col>0</xdr:col>
      <xdr:colOff>459922</xdr:colOff>
      <xdr:row>587</xdr:row>
      <xdr:rowOff>146767</xdr:rowOff>
    </xdr:to>
    <xdr:pic>
      <xdr:nvPicPr>
        <xdr:cNvPr id="69" name="Imagen 2">
          <a:extLst>
            <a:ext uri="{FF2B5EF4-FFF2-40B4-BE49-F238E27FC236}">
              <a16:creationId xmlns:a16="http://schemas.microsoft.com/office/drawing/2014/main" id="{00000000-0008-0000-0400-000045000000}"/>
            </a:ext>
          </a:extLst>
        </xdr:cNvPr>
        <xdr:cNvPicPr>
          <a:picLocks noChangeAspect="1"/>
        </xdr:cNvPicPr>
      </xdr:nvPicPr>
      <xdr:blipFill>
        <a:blip xmlns:r="http://schemas.openxmlformats.org/officeDocument/2006/relationships" r:embed="rId1"/>
        <a:stretch>
          <a:fillRect/>
        </a:stretch>
      </xdr:blipFill>
      <xdr:spPr>
        <a:xfrm>
          <a:off x="458561" y="177143229"/>
          <a:ext cx="1361" cy="578113"/>
        </a:xfrm>
        <a:prstGeom prst="rect">
          <a:avLst/>
        </a:prstGeom>
      </xdr:spPr>
    </xdr:pic>
    <xdr:clientData/>
  </xdr:twoCellAnchor>
  <xdr:twoCellAnchor>
    <xdr:from>
      <xdr:col>3</xdr:col>
      <xdr:colOff>39687</xdr:colOff>
      <xdr:row>616</xdr:row>
      <xdr:rowOff>63763</xdr:rowOff>
    </xdr:from>
    <xdr:to>
      <xdr:col>9</xdr:col>
      <xdr:colOff>145521</xdr:colOff>
      <xdr:row>627</xdr:row>
      <xdr:rowOff>277811</xdr:rowOff>
    </xdr:to>
    <xdr:graphicFrame macro="">
      <xdr:nvGraphicFramePr>
        <xdr:cNvPr id="70" name="Gráfico 23">
          <a:extLst>
            <a:ext uri="{FF2B5EF4-FFF2-40B4-BE49-F238E27FC236}">
              <a16:creationId xmlns:a16="http://schemas.microsoft.com/office/drawing/2014/main" id="{00000000-0008-0000-0400-00004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436565</xdr:colOff>
      <xdr:row>27</xdr:row>
      <xdr:rowOff>156367</xdr:rowOff>
    </xdr:from>
    <xdr:to>
      <xdr:col>10</xdr:col>
      <xdr:colOff>502710</xdr:colOff>
      <xdr:row>39</xdr:row>
      <xdr:rowOff>13228</xdr:rowOff>
    </xdr:to>
    <xdr:graphicFrame macro="">
      <xdr:nvGraphicFramePr>
        <xdr:cNvPr id="71" name="Gráfico 24">
          <a:extLst>
            <a:ext uri="{FF2B5EF4-FFF2-40B4-BE49-F238E27FC236}">
              <a16:creationId xmlns:a16="http://schemas.microsoft.com/office/drawing/2014/main" id="{00000000-0008-0000-0400-00004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211667</xdr:colOff>
      <xdr:row>104</xdr:row>
      <xdr:rowOff>129910</xdr:rowOff>
    </xdr:from>
    <xdr:to>
      <xdr:col>9</xdr:col>
      <xdr:colOff>92604</xdr:colOff>
      <xdr:row>117</xdr:row>
      <xdr:rowOff>158750</xdr:rowOff>
    </xdr:to>
    <xdr:graphicFrame macro="">
      <xdr:nvGraphicFramePr>
        <xdr:cNvPr id="72" name="Gráfico 25">
          <a:extLst>
            <a:ext uri="{FF2B5EF4-FFF2-40B4-BE49-F238E27FC236}">
              <a16:creationId xmlns:a16="http://schemas.microsoft.com/office/drawing/2014/main" id="{00000000-0008-0000-04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568854</xdr:colOff>
      <xdr:row>192</xdr:row>
      <xdr:rowOff>145522</xdr:rowOff>
    </xdr:from>
    <xdr:to>
      <xdr:col>11</xdr:col>
      <xdr:colOff>238125</xdr:colOff>
      <xdr:row>210</xdr:row>
      <xdr:rowOff>52918</xdr:rowOff>
    </xdr:to>
    <xdr:graphicFrame macro="">
      <xdr:nvGraphicFramePr>
        <xdr:cNvPr id="73" name="Gráfico 26">
          <a:extLst>
            <a:ext uri="{FF2B5EF4-FFF2-40B4-BE49-F238E27FC236}">
              <a16:creationId xmlns:a16="http://schemas.microsoft.com/office/drawing/2014/main" id="{00000000-0008-0000-0400-00004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13228</xdr:colOff>
      <xdr:row>281</xdr:row>
      <xdr:rowOff>248972</xdr:rowOff>
    </xdr:from>
    <xdr:to>
      <xdr:col>10</xdr:col>
      <xdr:colOff>621770</xdr:colOff>
      <xdr:row>293</xdr:row>
      <xdr:rowOff>66146</xdr:rowOff>
    </xdr:to>
    <xdr:graphicFrame macro="">
      <xdr:nvGraphicFramePr>
        <xdr:cNvPr id="74" name="Gráfico 27">
          <a:extLst>
            <a:ext uri="{FF2B5EF4-FFF2-40B4-BE49-F238E27FC236}">
              <a16:creationId xmlns:a16="http://schemas.microsoft.com/office/drawing/2014/main" id="{00000000-0008-0000-0400-00004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66146</xdr:colOff>
      <xdr:row>360</xdr:row>
      <xdr:rowOff>224895</xdr:rowOff>
    </xdr:from>
    <xdr:to>
      <xdr:col>10</xdr:col>
      <xdr:colOff>396875</xdr:colOff>
      <xdr:row>375</xdr:row>
      <xdr:rowOff>119062</xdr:rowOff>
    </xdr:to>
    <xdr:graphicFrame macro="">
      <xdr:nvGraphicFramePr>
        <xdr:cNvPr id="75" name="Gráfico 28">
          <a:extLst>
            <a:ext uri="{FF2B5EF4-FFF2-40B4-BE49-F238E27FC236}">
              <a16:creationId xmlns:a16="http://schemas.microsoft.com/office/drawing/2014/main" id="{00000000-0008-0000-0400-00004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185208</xdr:colOff>
      <xdr:row>527</xdr:row>
      <xdr:rowOff>52917</xdr:rowOff>
    </xdr:from>
    <xdr:to>
      <xdr:col>9</xdr:col>
      <xdr:colOff>343959</xdr:colOff>
      <xdr:row>542</xdr:row>
      <xdr:rowOff>66146</xdr:rowOff>
    </xdr:to>
    <xdr:graphicFrame macro="">
      <xdr:nvGraphicFramePr>
        <xdr:cNvPr id="76" name="Gráfico 29">
          <a:extLst>
            <a:ext uri="{FF2B5EF4-FFF2-40B4-BE49-F238E27FC236}">
              <a16:creationId xmlns:a16="http://schemas.microsoft.com/office/drawing/2014/main" id="{00000000-0008-0000-0400-00004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330729</xdr:colOff>
      <xdr:row>451</xdr:row>
      <xdr:rowOff>10847</xdr:rowOff>
    </xdr:from>
    <xdr:to>
      <xdr:col>10</xdr:col>
      <xdr:colOff>648229</xdr:colOff>
      <xdr:row>461</xdr:row>
      <xdr:rowOff>251354</xdr:rowOff>
    </xdr:to>
    <xdr:graphicFrame macro="">
      <xdr:nvGraphicFramePr>
        <xdr:cNvPr id="77" name="Gráfico 30">
          <a:extLst>
            <a:ext uri="{FF2B5EF4-FFF2-40B4-BE49-F238E27FC236}">
              <a16:creationId xmlns:a16="http://schemas.microsoft.com/office/drawing/2014/main" id="{00000000-0008-0000-0400-00004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DONTOLOGIA2\Downloads\PEC-GC-R3%20(v.2)%20FICHA%20INDICADOR%20RESOLUCION%20256%20FICHASTECNICA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UARIOS\ESTADISTICA1\Desktop\2019\indicadores%20de%20calidad%20256%20periodo%202019-2.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ORTUNIDADPEDIATRIA"/>
      <sheetName val="oportunidadimagenologia"/>
      <sheetName val="Obstetricia"/>
      <sheetName val="Hoja3"/>
      <sheetName val="Hoja4"/>
      <sheetName val="oportunidad urgencias"/>
      <sheetName val="programacion de catarata"/>
      <sheetName val="ATENCION AL USUARIO 1"/>
      <sheetName val="ATENCION AL USUARIO 2"/>
      <sheetName val="ATENCION AL USUARIO 3"/>
      <sheetName val="FICHA.INDICA.consulta"/>
      <sheetName val="OPORTUNIDADODONTOLOGIA"/>
      <sheetName val="OPORTUNIDADMI"/>
      <sheetName val="OPORTUNIDADGINECOLOGIA"/>
      <sheetName val="TODOS"/>
    </sheetNames>
    <sheetDataSet>
      <sheetData sheetId="0">
        <row r="52">
          <cell r="A52" t="str">
            <v xml:space="preserve"> Tiempo de espera en Consulta Médica especializada - Pediatría </v>
          </cell>
        </row>
      </sheetData>
      <sheetData sheetId="1">
        <row r="60">
          <cell r="B60" t="str">
            <v>Oportunidad en la atención en servicios de ecografias</v>
          </cell>
        </row>
      </sheetData>
      <sheetData sheetId="2"/>
      <sheetData sheetId="3"/>
      <sheetData sheetId="4"/>
      <sheetData sheetId="5">
        <row r="55">
          <cell r="A55" t="str">
            <v>Oportunidad en la atención en consulta de Urgencias</v>
          </cell>
        </row>
      </sheetData>
      <sheetData sheetId="6">
        <row r="56">
          <cell r="A56" t="str">
            <v>Oportunidad en la realización de cirugía programada  (Catarata)</v>
          </cell>
        </row>
      </sheetData>
      <sheetData sheetId="7">
        <row r="56">
          <cell r="A56" t="str">
            <v>PROPORCION DE USUARIOS QUE RECOMENDARIAN SU IPS A UN FAMILIAR O AMIGO</v>
          </cell>
        </row>
      </sheetData>
      <sheetData sheetId="8">
        <row r="56">
          <cell r="A56" t="str">
            <v xml:space="preserve">PROPORCION GLOBAL DE SATISFACCION DE LOS USUARIOS </v>
          </cell>
          <cell r="B56">
            <v>0</v>
          </cell>
          <cell r="C56">
            <v>0.76</v>
          </cell>
          <cell r="D56">
            <v>0.77142857142857146</v>
          </cell>
          <cell r="E56">
            <v>0.76</v>
          </cell>
          <cell r="F56">
            <v>0.75142857142857145</v>
          </cell>
          <cell r="G56">
            <v>0.75142857142857145</v>
          </cell>
          <cell r="H56">
            <v>0.79142857142857148</v>
          </cell>
          <cell r="I56">
            <v>0.8</v>
          </cell>
          <cell r="J56">
            <v>0.84</v>
          </cell>
          <cell r="K56">
            <v>0.91</v>
          </cell>
          <cell r="L56">
            <v>0.9</v>
          </cell>
          <cell r="M56">
            <v>0.9</v>
          </cell>
          <cell r="N56" t="e">
            <v>#DIV/0!</v>
          </cell>
        </row>
      </sheetData>
      <sheetData sheetId="9"/>
      <sheetData sheetId="10">
        <row r="56">
          <cell r="A56" t="str">
            <v xml:space="preserve">Tiempo de espera en Consulta Médica general </v>
          </cell>
        </row>
      </sheetData>
      <sheetData sheetId="11">
        <row r="55">
          <cell r="A55" t="str">
            <v xml:space="preserve">Oportunidad en la atención en consulta de Odontología General </v>
          </cell>
        </row>
      </sheetData>
      <sheetData sheetId="12">
        <row r="55">
          <cell r="A55" t="str">
            <v>Tiempo de espera en Consulta médica especializada - Medicina Interna</v>
          </cell>
        </row>
      </sheetData>
      <sheetData sheetId="13">
        <row r="56">
          <cell r="A56" t="str">
            <v>TIEMPO DE ESPERA EN CONSULTA MEDICA ESPECIALIZADA EN CONSULTA MEDICA GINECOLOGIA (días)</v>
          </cell>
        </row>
      </sheetData>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DENSADO 256 CON REPORTE"/>
      <sheetName val="ANALISIS RESOLUCION 256"/>
      <sheetName val="OPORTUNIDAD256-1 "/>
      <sheetName val="CUADRO DE MANDO"/>
      <sheetName val="FORTAPOR EAPBFAMINASAR"/>
      <sheetName val="CONDENSADO 256V2"/>
      <sheetName val="CONDENSADO 256"/>
      <sheetName val="CALIDAD2193"/>
      <sheetName val="produccion"/>
      <sheetName val="ficha tecnica 2193"/>
      <sheetName val="2019reporte1552"/>
      <sheetName val="efectividad"/>
      <sheetName val="indicadres asmetsalud"/>
      <sheetName val="indicadores binomio madre e hij"/>
      <sheetName val="experiencia de la atencion"/>
      <sheetName val="PLAN DE MEJORA"/>
    </sheetNames>
    <sheetDataSet>
      <sheetData sheetId="0"/>
      <sheetData sheetId="1">
        <row r="47">
          <cell r="C47" t="str">
            <v>Tiempo de espera en Consulta Médica general</v>
          </cell>
          <cell r="D47" t="str">
            <v>Meta</v>
          </cell>
        </row>
        <row r="48">
          <cell r="A48" t="str">
            <v>ENERO</v>
          </cell>
          <cell r="C48">
            <v>3.5217571487774553</v>
          </cell>
          <cell r="D48">
            <v>3</v>
          </cell>
        </row>
        <row r="49">
          <cell r="A49" t="str">
            <v>FEBRERO</v>
          </cell>
          <cell r="C49">
            <v>2.0698113207547171</v>
          </cell>
          <cell r="D49">
            <v>3</v>
          </cell>
        </row>
        <row r="50">
          <cell r="A50" t="str">
            <v>MARZO</v>
          </cell>
          <cell r="C50">
            <v>0.7960975609756098</v>
          </cell>
          <cell r="D50">
            <v>3</v>
          </cell>
        </row>
        <row r="51">
          <cell r="A51" t="str">
            <v>ABRIL</v>
          </cell>
          <cell r="C51">
            <v>1.249792531120332</v>
          </cell>
          <cell r="D51">
            <v>3</v>
          </cell>
        </row>
        <row r="52">
          <cell r="A52" t="str">
            <v>MAYO</v>
          </cell>
          <cell r="C52">
            <v>1.051738075990299</v>
          </cell>
          <cell r="D52">
            <v>3</v>
          </cell>
        </row>
        <row r="53">
          <cell r="A53" t="str">
            <v>JUNIO</v>
          </cell>
          <cell r="C53">
            <v>1.2185592185592184</v>
          </cell>
          <cell r="D53">
            <v>3</v>
          </cell>
        </row>
        <row r="54">
          <cell r="A54" t="str">
            <v>JULIO</v>
          </cell>
          <cell r="C54">
            <v>1.577717879604672</v>
          </cell>
          <cell r="D54">
            <v>3</v>
          </cell>
        </row>
        <row r="55">
          <cell r="A55" t="str">
            <v>AGOSTO</v>
          </cell>
          <cell r="C55">
            <v>1.5189969604863223</v>
          </cell>
          <cell r="D55">
            <v>3</v>
          </cell>
        </row>
        <row r="56">
          <cell r="A56" t="str">
            <v>SEPTIEMBRE</v>
          </cell>
          <cell r="C56">
            <v>1.5071556350626119</v>
          </cell>
          <cell r="D56">
            <v>3</v>
          </cell>
        </row>
        <row r="57">
          <cell r="A57" t="str">
            <v>OCTUBRE</v>
          </cell>
          <cell r="C57">
            <v>0.9835924006908463</v>
          </cell>
          <cell r="D57">
            <v>3</v>
          </cell>
        </row>
        <row r="58">
          <cell r="A58" t="str">
            <v>NOVIEMBRE</v>
          </cell>
          <cell r="C58">
            <v>0.92542372881355928</v>
          </cell>
          <cell r="D58">
            <v>3</v>
          </cell>
        </row>
        <row r="59">
          <cell r="A59" t="str">
            <v>DICIEMBRE</v>
          </cell>
          <cell r="C59">
            <v>1.010204081632653</v>
          </cell>
          <cell r="D59">
            <v>3</v>
          </cell>
        </row>
        <row r="130">
          <cell r="B130" t="str">
            <v xml:space="preserve"> Tiempo de espera en Consulta Médica especializada - Pediatría </v>
          </cell>
          <cell r="C130" t="str">
            <v>Meta</v>
          </cell>
        </row>
        <row r="131">
          <cell r="A131" t="str">
            <v>ENERO</v>
          </cell>
          <cell r="B131">
            <v>1.2367491166077738</v>
          </cell>
          <cell r="C131">
            <v>5</v>
          </cell>
        </row>
        <row r="132">
          <cell r="A132" t="str">
            <v>FEBRERO</v>
          </cell>
          <cell r="B132">
            <v>1.3464566929133859</v>
          </cell>
          <cell r="C132">
            <v>5</v>
          </cell>
        </row>
        <row r="133">
          <cell r="A133" t="str">
            <v>MARZO</v>
          </cell>
          <cell r="B133">
            <v>1.7125984251968505</v>
          </cell>
          <cell r="C133">
            <v>5</v>
          </cell>
        </row>
        <row r="134">
          <cell r="A134" t="str">
            <v>ABRIL</v>
          </cell>
          <cell r="B134">
            <v>1.6666666666666667</v>
          </cell>
          <cell r="C134">
            <v>5</v>
          </cell>
        </row>
        <row r="135">
          <cell r="A135" t="str">
            <v>MAYO</v>
          </cell>
          <cell r="B135">
            <v>1.3605769230769231</v>
          </cell>
          <cell r="C135">
            <v>5</v>
          </cell>
        </row>
        <row r="136">
          <cell r="A136" t="str">
            <v>JUNIO</v>
          </cell>
          <cell r="B136">
            <v>1.6853932584269662</v>
          </cell>
          <cell r="C136">
            <v>5</v>
          </cell>
        </row>
        <row r="137">
          <cell r="A137" t="str">
            <v>JULIO</v>
          </cell>
          <cell r="B137">
            <v>1.4788732394366197</v>
          </cell>
          <cell r="C137">
            <v>5</v>
          </cell>
        </row>
        <row r="138">
          <cell r="A138" t="str">
            <v>AGOSTO</v>
          </cell>
          <cell r="B138">
            <v>1.3731343283582089</v>
          </cell>
          <cell r="C138">
            <v>5</v>
          </cell>
        </row>
        <row r="139">
          <cell r="A139" t="str">
            <v>SEPTIEMBRE</v>
          </cell>
          <cell r="B139">
            <v>1.4971751412429379</v>
          </cell>
          <cell r="C139">
            <v>5</v>
          </cell>
        </row>
        <row r="140">
          <cell r="A140" t="str">
            <v>OCTUBRE</v>
          </cell>
          <cell r="B140">
            <v>1.117948717948718</v>
          </cell>
          <cell r="C140">
            <v>5</v>
          </cell>
        </row>
        <row r="141">
          <cell r="A141" t="str">
            <v>NOVIEMBRE</v>
          </cell>
          <cell r="B141">
            <v>1.3984962406015038</v>
          </cell>
          <cell r="C141">
            <v>5</v>
          </cell>
        </row>
        <row r="142">
          <cell r="A142" t="str">
            <v>DICIEMBRE</v>
          </cell>
          <cell r="B142">
            <v>0.76033057851239672</v>
          </cell>
          <cell r="C142">
            <v>5</v>
          </cell>
        </row>
        <row r="221">
          <cell r="B221" t="str">
            <v xml:space="preserve"> Tiempo de espera en Consulta Médica especializada Ginecología (días)</v>
          </cell>
          <cell r="C221" t="str">
            <v>Meta</v>
          </cell>
        </row>
        <row r="222">
          <cell r="A222" t="str">
            <v>ENERO</v>
          </cell>
          <cell r="B222">
            <v>7.1105769230769234</v>
          </cell>
          <cell r="C222">
            <v>8</v>
          </cell>
        </row>
        <row r="223">
          <cell r="A223" t="str">
            <v>FEBRERO</v>
          </cell>
          <cell r="B223">
            <v>4.6903553299492389</v>
          </cell>
          <cell r="C223">
            <v>8</v>
          </cell>
        </row>
        <row r="224">
          <cell r="A224" t="str">
            <v>MARZO</v>
          </cell>
          <cell r="B224">
            <v>4.125</v>
          </cell>
          <cell r="C224">
            <v>8</v>
          </cell>
        </row>
        <row r="225">
          <cell r="A225" t="str">
            <v>ABRIL</v>
          </cell>
          <cell r="B225">
            <v>6.5117647058823529</v>
          </cell>
          <cell r="C225">
            <v>8</v>
          </cell>
        </row>
        <row r="226">
          <cell r="A226" t="str">
            <v>MAYO</v>
          </cell>
          <cell r="B226">
            <v>4.2781456953642385</v>
          </cell>
          <cell r="C226">
            <v>8</v>
          </cell>
        </row>
        <row r="227">
          <cell r="A227" t="str">
            <v>JUNIO</v>
          </cell>
          <cell r="B227">
            <v>4.0439560439560438</v>
          </cell>
          <cell r="C227">
            <v>8</v>
          </cell>
        </row>
        <row r="228">
          <cell r="A228" t="str">
            <v>JULIO</v>
          </cell>
          <cell r="B228">
            <v>5.0933333333333337</v>
          </cell>
          <cell r="C228">
            <v>8</v>
          </cell>
        </row>
        <row r="229">
          <cell r="A229" t="str">
            <v>AGOSTO</v>
          </cell>
          <cell r="B229">
            <v>5.1828571428571433</v>
          </cell>
          <cell r="C229">
            <v>8</v>
          </cell>
        </row>
        <row r="230">
          <cell r="A230" t="str">
            <v>SEPTIEMBRE</v>
          </cell>
          <cell r="B230">
            <v>4.4304635761589406</v>
          </cell>
          <cell r="C230">
            <v>8</v>
          </cell>
        </row>
        <row r="231">
          <cell r="A231" t="str">
            <v>OCTUBRE</v>
          </cell>
          <cell r="B231">
            <v>5.6614173228346454</v>
          </cell>
          <cell r="C231">
            <v>8</v>
          </cell>
        </row>
        <row r="232">
          <cell r="A232" t="str">
            <v>NOVIEMBRE</v>
          </cell>
          <cell r="B232">
            <v>3.2436974789915967</v>
          </cell>
          <cell r="C232">
            <v>8</v>
          </cell>
        </row>
        <row r="233">
          <cell r="A233" t="str">
            <v>DICIEMBRE</v>
          </cell>
          <cell r="B233">
            <v>4.1688311688311686</v>
          </cell>
          <cell r="C233">
            <v>8</v>
          </cell>
        </row>
        <row r="302">
          <cell r="B302" t="str">
            <v xml:space="preserve"> Tiempo de espera en Consulta Médica especializada Ginecología (días)</v>
          </cell>
          <cell r="C302" t="str">
            <v>Meta</v>
          </cell>
        </row>
        <row r="303">
          <cell r="A303" t="str">
            <v>ENERO</v>
          </cell>
          <cell r="B303">
            <v>2.1490384615384617</v>
          </cell>
          <cell r="C303">
            <v>5</v>
          </cell>
        </row>
        <row r="304">
          <cell r="A304" t="str">
            <v>FEBRERO</v>
          </cell>
          <cell r="B304">
            <v>1.1675126903553299</v>
          </cell>
          <cell r="C304">
            <v>5</v>
          </cell>
        </row>
        <row r="305">
          <cell r="A305" t="str">
            <v>MARZO</v>
          </cell>
          <cell r="B305">
            <v>1.4261363636363635</v>
          </cell>
          <cell r="C305">
            <v>5</v>
          </cell>
        </row>
        <row r="306">
          <cell r="A306" t="str">
            <v>ABRIL</v>
          </cell>
          <cell r="B306">
            <v>4.5</v>
          </cell>
          <cell r="C306">
            <v>5</v>
          </cell>
        </row>
        <row r="307">
          <cell r="A307" t="str">
            <v>MAYO</v>
          </cell>
          <cell r="B307">
            <v>2.0470588235294116</v>
          </cell>
          <cell r="C307">
            <v>5</v>
          </cell>
        </row>
        <row r="308">
          <cell r="A308" t="str">
            <v>JUNIO</v>
          </cell>
          <cell r="B308">
            <v>3.2666666666666666</v>
          </cell>
          <cell r="C308">
            <v>5</v>
          </cell>
        </row>
        <row r="309">
          <cell r="A309" t="str">
            <v>JULIO</v>
          </cell>
          <cell r="B309">
            <v>2.7625000000000002</v>
          </cell>
          <cell r="C309">
            <v>5</v>
          </cell>
        </row>
        <row r="310">
          <cell r="A310" t="str">
            <v>AGOSTO</v>
          </cell>
          <cell r="B310">
            <v>3</v>
          </cell>
          <cell r="C310">
            <v>5</v>
          </cell>
        </row>
        <row r="311">
          <cell r="A311" t="str">
            <v>SEPTIEMBRE</v>
          </cell>
          <cell r="B311">
            <v>3.622950819672131</v>
          </cell>
          <cell r="C311">
            <v>5</v>
          </cell>
        </row>
        <row r="312">
          <cell r="A312" t="str">
            <v>OCTUBRE</v>
          </cell>
          <cell r="B312">
            <v>5.375</v>
          </cell>
          <cell r="C312">
            <v>5</v>
          </cell>
        </row>
        <row r="313">
          <cell r="A313" t="str">
            <v>NOVIEMBRE</v>
          </cell>
          <cell r="B313">
            <v>2.4507042253521125</v>
          </cell>
          <cell r="C313">
            <v>5</v>
          </cell>
        </row>
        <row r="314">
          <cell r="A314" t="str">
            <v>DICIEMBRE</v>
          </cell>
          <cell r="B314">
            <v>2.7735849056603774</v>
          </cell>
          <cell r="C314">
            <v>5</v>
          </cell>
        </row>
        <row r="384">
          <cell r="B384" t="str">
            <v>Tiempo de espera en Consulta médica especializada - Medicina Interna</v>
          </cell>
          <cell r="C384" t="str">
            <v>Meta</v>
          </cell>
        </row>
        <row r="385">
          <cell r="A385" t="str">
            <v>ENERO</v>
          </cell>
          <cell r="B385">
            <v>3.9731903485254692</v>
          </cell>
          <cell r="C385">
            <v>15</v>
          </cell>
        </row>
        <row r="386">
          <cell r="A386" t="str">
            <v>FEBRERO</v>
          </cell>
          <cell r="B386">
            <v>5.7201365187713309</v>
          </cell>
          <cell r="C386">
            <v>15</v>
          </cell>
        </row>
        <row r="387">
          <cell r="A387" t="str">
            <v>MARZO</v>
          </cell>
          <cell r="B387">
            <v>9.0145772594752192</v>
          </cell>
          <cell r="C387">
            <v>15</v>
          </cell>
        </row>
        <row r="388">
          <cell r="A388" t="str">
            <v>ABRIL</v>
          </cell>
          <cell r="B388">
            <v>7.7084870848708489</v>
          </cell>
          <cell r="C388">
            <v>15</v>
          </cell>
        </row>
        <row r="389">
          <cell r="A389" t="str">
            <v>MAYO</v>
          </cell>
          <cell r="B389">
            <v>7.548936170212766</v>
          </cell>
          <cell r="C389">
            <v>15</v>
          </cell>
        </row>
        <row r="390">
          <cell r="A390" t="str">
            <v>JUNIO</v>
          </cell>
          <cell r="B390">
            <v>7.7797619047619051</v>
          </cell>
          <cell r="C390">
            <v>15</v>
          </cell>
        </row>
        <row r="391">
          <cell r="A391" t="str">
            <v>JULIO</v>
          </cell>
          <cell r="B391">
            <v>8.101694915254237</v>
          </cell>
          <cell r="C391">
            <v>15</v>
          </cell>
        </row>
        <row r="392">
          <cell r="A392" t="str">
            <v>AGOSTO</v>
          </cell>
          <cell r="B392">
            <v>6.281021897810219</v>
          </cell>
          <cell r="C392">
            <v>15</v>
          </cell>
        </row>
        <row r="393">
          <cell r="A393" t="str">
            <v>SEPTIEMBRE</v>
          </cell>
          <cell r="B393">
            <v>5.8945147679324892</v>
          </cell>
          <cell r="C393">
            <v>15</v>
          </cell>
        </row>
        <row r="394">
          <cell r="A394" t="str">
            <v>OCTUBRE</v>
          </cell>
          <cell r="B394">
            <v>4.9710982658959537</v>
          </cell>
          <cell r="C394">
            <v>15</v>
          </cell>
        </row>
        <row r="395">
          <cell r="A395" t="str">
            <v>NOVIEMBRE</v>
          </cell>
          <cell r="B395">
            <v>6.4880952380952381</v>
          </cell>
          <cell r="C395">
            <v>15</v>
          </cell>
        </row>
        <row r="396">
          <cell r="A396" t="str">
            <v>DICIEMBRE</v>
          </cell>
          <cell r="B396">
            <v>4.4303030303030306</v>
          </cell>
          <cell r="C396">
            <v>15</v>
          </cell>
        </row>
        <row r="397">
          <cell r="A397" t="str">
            <v>PROMEDIO</v>
          </cell>
          <cell r="B397">
            <v>6.4926514501590598</v>
          </cell>
        </row>
        <row r="398">
          <cell r="A398" t="str">
            <v>I SEMESTRE</v>
          </cell>
        </row>
        <row r="399">
          <cell r="A399" t="str">
            <v>II SEMESTRE</v>
          </cell>
          <cell r="B399">
            <v>6.027788019215194</v>
          </cell>
        </row>
        <row r="400">
          <cell r="A400" t="str">
            <v>I TRIMESTRE</v>
          </cell>
        </row>
        <row r="401">
          <cell r="A401" t="str">
            <v>II TRIMESTRE</v>
          </cell>
        </row>
        <row r="402">
          <cell r="A402" t="str">
            <v>III TRIMESTRE</v>
          </cell>
        </row>
        <row r="403">
          <cell r="A403" t="str">
            <v>IV TRIMESTRE</v>
          </cell>
          <cell r="B403">
            <v>5.2964988447647405</v>
          </cell>
        </row>
        <row r="470">
          <cell r="B470" t="str">
            <v>Tiempo de espera en Consulta médica especializada - imagenologia</v>
          </cell>
        </row>
        <row r="471">
          <cell r="A471" t="str">
            <v>ENERO</v>
          </cell>
          <cell r="B471">
            <v>2.7441077441077439</v>
          </cell>
        </row>
        <row r="472">
          <cell r="A472" t="str">
            <v>FEBRERO</v>
          </cell>
          <cell r="B472">
            <v>5.0389016018306636</v>
          </cell>
        </row>
        <row r="473">
          <cell r="A473" t="str">
            <v>MARZO</v>
          </cell>
          <cell r="B473">
            <v>9.4820846905537461</v>
          </cell>
        </row>
        <row r="474">
          <cell r="A474" t="str">
            <v>ABRIL</v>
          </cell>
          <cell r="B474">
            <v>6.1818181818181817</v>
          </cell>
        </row>
        <row r="475">
          <cell r="A475" t="str">
            <v>MAYO</v>
          </cell>
          <cell r="B475">
            <v>4.2823529411764705</v>
          </cell>
        </row>
        <row r="476">
          <cell r="A476" t="str">
            <v>JUNIO</v>
          </cell>
          <cell r="B476">
            <v>3.8135964912280702</v>
          </cell>
        </row>
        <row r="477">
          <cell r="A477" t="str">
            <v>JULIO</v>
          </cell>
          <cell r="B477">
            <v>4.0680851063829788</v>
          </cell>
        </row>
        <row r="478">
          <cell r="A478" t="str">
            <v>AGOSTO</v>
          </cell>
          <cell r="B478">
            <v>2.1744022503516174</v>
          </cell>
        </row>
        <row r="479">
          <cell r="A479" t="str">
            <v>SEPTIEMBRE</v>
          </cell>
          <cell r="B479">
            <v>2.0259146341463414</v>
          </cell>
        </row>
        <row r="480">
          <cell r="A480" t="str">
            <v>OCTUBRE</v>
          </cell>
          <cell r="B480">
            <v>2.0259146341463414</v>
          </cell>
        </row>
        <row r="481">
          <cell r="A481" t="str">
            <v>NOVIEMBRE</v>
          </cell>
          <cell r="B481">
            <v>2.6338672768878717</v>
          </cell>
        </row>
        <row r="482">
          <cell r="A482" t="str">
            <v>DICIEMBRE</v>
          </cell>
          <cell r="B482">
            <v>1.9397590361445782</v>
          </cell>
        </row>
        <row r="552">
          <cell r="B552" t="str">
            <v xml:space="preserve">Oportunidad en la atención en consulta de Odontología General </v>
          </cell>
          <cell r="C552" t="str">
            <v>Meta</v>
          </cell>
        </row>
        <row r="553">
          <cell r="B553">
            <v>1</v>
          </cell>
          <cell r="C553">
            <v>3</v>
          </cell>
        </row>
        <row r="554">
          <cell r="B554">
            <v>1</v>
          </cell>
          <cell r="C554">
            <v>3</v>
          </cell>
        </row>
        <row r="555">
          <cell r="B555">
            <v>1</v>
          </cell>
          <cell r="C555">
            <v>3</v>
          </cell>
        </row>
        <row r="556">
          <cell r="B556">
            <v>1</v>
          </cell>
          <cell r="C556">
            <v>3</v>
          </cell>
        </row>
        <row r="557">
          <cell r="B557">
            <v>1</v>
          </cell>
          <cell r="C557">
            <v>3</v>
          </cell>
        </row>
        <row r="558">
          <cell r="B558">
            <v>1</v>
          </cell>
          <cell r="C558">
            <v>3</v>
          </cell>
        </row>
        <row r="559">
          <cell r="B559">
            <v>1</v>
          </cell>
          <cell r="C559">
            <v>3</v>
          </cell>
        </row>
        <row r="560">
          <cell r="B560">
            <v>1</v>
          </cell>
          <cell r="C560">
            <v>3</v>
          </cell>
        </row>
        <row r="561">
          <cell r="B561">
            <v>1</v>
          </cell>
          <cell r="C561">
            <v>3</v>
          </cell>
        </row>
        <row r="562">
          <cell r="B562">
            <v>1</v>
          </cell>
          <cell r="C562">
            <v>3</v>
          </cell>
        </row>
        <row r="563">
          <cell r="B563">
            <v>1</v>
          </cell>
          <cell r="C563">
            <v>3</v>
          </cell>
        </row>
        <row r="564">
          <cell r="B564">
            <v>1</v>
          </cell>
          <cell r="C564">
            <v>3</v>
          </cell>
        </row>
        <row r="644">
          <cell r="B644" t="str">
            <v>proporcion Global de satisfaccion de los usuarios</v>
          </cell>
        </row>
        <row r="645">
          <cell r="A645" t="str">
            <v>ENERO</v>
          </cell>
          <cell r="B645" t="e">
            <v>#DIV/0!</v>
          </cell>
        </row>
        <row r="646">
          <cell r="A646" t="str">
            <v>FEBRERO</v>
          </cell>
          <cell r="B646" t="e">
            <v>#DIV/0!</v>
          </cell>
        </row>
        <row r="647">
          <cell r="A647" t="str">
            <v>MARZO</v>
          </cell>
          <cell r="B647" t="e">
            <v>#DIV/0!</v>
          </cell>
        </row>
        <row r="648">
          <cell r="A648" t="str">
            <v>ABRIL</v>
          </cell>
          <cell r="B648" t="e">
            <v>#DIV/0!</v>
          </cell>
        </row>
        <row r="649">
          <cell r="A649" t="str">
            <v>MAYO</v>
          </cell>
          <cell r="B649" t="e">
            <v>#DIV/0!</v>
          </cell>
        </row>
        <row r="650">
          <cell r="A650" t="str">
            <v>JUNIO</v>
          </cell>
          <cell r="B650">
            <v>0.90926829268292686</v>
          </cell>
        </row>
        <row r="651">
          <cell r="A651" t="str">
            <v>JULIO</v>
          </cell>
          <cell r="B651">
            <v>0.92268041237113407</v>
          </cell>
        </row>
        <row r="652">
          <cell r="A652" t="str">
            <v>AGOSTO</v>
          </cell>
          <cell r="B652">
            <v>0.91094147582697205</v>
          </cell>
        </row>
        <row r="653">
          <cell r="A653" t="str">
            <v>SEPTIEMBRE</v>
          </cell>
          <cell r="B653">
            <v>0.84536082474226804</v>
          </cell>
        </row>
        <row r="654">
          <cell r="A654" t="str">
            <v>OCTUBRE</v>
          </cell>
          <cell r="B654" t="e">
            <v>#DIV/0!</v>
          </cell>
        </row>
        <row r="655">
          <cell r="A655" t="str">
            <v>NOVIEMBRE</v>
          </cell>
          <cell r="B655" t="e">
            <v>#DIV/0!</v>
          </cell>
        </row>
        <row r="656">
          <cell r="A656" t="str">
            <v>DICIEMBRE</v>
          </cell>
          <cell r="B656" t="e">
            <v>#DIV/0!</v>
          </cell>
        </row>
        <row r="657">
          <cell r="A657" t="str">
            <v>PROMEDIO</v>
          </cell>
          <cell r="B657" t="e">
            <v>#VALUE!</v>
          </cell>
        </row>
        <row r="658">
          <cell r="A658" t="str">
            <v>I SEMESTRE</v>
          </cell>
          <cell r="B658" t="e">
            <v>#VALUE!</v>
          </cell>
        </row>
        <row r="659">
          <cell r="A659" t="str">
            <v>II SEMESTRE</v>
          </cell>
          <cell r="B659" t="e">
            <v>#VALUE!</v>
          </cell>
        </row>
        <row r="660">
          <cell r="A660" t="str">
            <v>I TRIMESTRE</v>
          </cell>
          <cell r="B660" t="e">
            <v>#VALUE!</v>
          </cell>
        </row>
        <row r="661">
          <cell r="A661" t="str">
            <v>II TRIMESTRE</v>
          </cell>
          <cell r="B661" t="e">
            <v>#VALUE!</v>
          </cell>
        </row>
        <row r="662">
          <cell r="A662" t="str">
            <v>III TRIMESTRE</v>
          </cell>
          <cell r="B662" t="e">
            <v>#VALUE!</v>
          </cell>
        </row>
        <row r="663">
          <cell r="A663" t="str">
            <v>IV TRIMESTRE</v>
          </cell>
          <cell r="B663" t="e">
            <v>#VALUE!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RESOLUCION 256"/>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H92"/>
  <sheetViews>
    <sheetView view="pageBreakPreview" topLeftCell="A88" zoomScale="60" zoomScaleNormal="100" workbookViewId="0">
      <selection activeCell="H82" sqref="H82"/>
    </sheetView>
  </sheetViews>
  <sheetFormatPr baseColWidth="10" defaultRowHeight="15" x14ac:dyDescent="0.25"/>
  <cols>
    <col min="1" max="1" width="32.42578125" style="39" customWidth="1"/>
    <col min="2" max="2" width="82.140625" style="39" customWidth="1"/>
    <col min="3" max="3" width="48.140625" style="39" customWidth="1"/>
    <col min="4" max="4" width="64.28515625" style="39" customWidth="1"/>
    <col min="5" max="16384" width="11.42578125" style="39"/>
  </cols>
  <sheetData>
    <row r="5" spans="1:7" x14ac:dyDescent="0.25">
      <c r="B5" s="247" t="s">
        <v>245</v>
      </c>
      <c r="C5" s="247"/>
      <c r="D5" s="247"/>
      <c r="E5" s="69"/>
      <c r="F5" s="69"/>
      <c r="G5" s="69"/>
    </row>
    <row r="6" spans="1:7" x14ac:dyDescent="0.25">
      <c r="B6" s="70" t="s">
        <v>246</v>
      </c>
      <c r="C6" s="248"/>
      <c r="D6" s="70" t="s">
        <v>247</v>
      </c>
      <c r="E6" s="249" t="s">
        <v>248</v>
      </c>
      <c r="F6" s="249" t="s">
        <v>249</v>
      </c>
      <c r="G6" s="249" t="s">
        <v>250</v>
      </c>
    </row>
    <row r="7" spans="1:7" x14ac:dyDescent="0.25">
      <c r="B7" s="71"/>
      <c r="C7" s="248"/>
      <c r="D7" s="71"/>
      <c r="E7" s="250"/>
      <c r="F7" s="250"/>
      <c r="G7" s="250"/>
    </row>
    <row r="8" spans="1:7" ht="15.75" thickBot="1" x14ac:dyDescent="0.3">
      <c r="B8" s="72"/>
      <c r="C8" s="73" t="s">
        <v>251</v>
      </c>
      <c r="D8" s="72"/>
      <c r="E8" s="251"/>
      <c r="F8" s="251"/>
      <c r="G8" s="251"/>
    </row>
    <row r="9" spans="1:7" ht="194.25" customHeight="1" x14ac:dyDescent="0.25">
      <c r="A9" s="254" t="s">
        <v>252</v>
      </c>
      <c r="B9" s="74" t="s">
        <v>253</v>
      </c>
      <c r="C9" s="75" t="s">
        <v>254</v>
      </c>
      <c r="D9" s="75" t="s">
        <v>255</v>
      </c>
      <c r="E9" s="76">
        <v>80</v>
      </c>
      <c r="F9" s="76">
        <v>80</v>
      </c>
      <c r="G9" s="77">
        <v>100</v>
      </c>
    </row>
    <row r="10" spans="1:7" ht="38.25" x14ac:dyDescent="0.25">
      <c r="A10" s="269"/>
      <c r="B10" s="252" t="s">
        <v>256</v>
      </c>
      <c r="C10" s="78" t="s">
        <v>257</v>
      </c>
      <c r="D10" s="79" t="s">
        <v>258</v>
      </c>
      <c r="E10" s="80">
        <v>50</v>
      </c>
      <c r="F10" s="76">
        <v>80</v>
      </c>
      <c r="G10" s="77">
        <v>100</v>
      </c>
    </row>
    <row r="11" spans="1:7" ht="26.25" thickBot="1" x14ac:dyDescent="0.3">
      <c r="A11" s="270"/>
      <c r="B11" s="253"/>
      <c r="C11" s="78" t="s">
        <v>259</v>
      </c>
      <c r="D11" s="79" t="s">
        <v>260</v>
      </c>
      <c r="E11" s="80">
        <v>50</v>
      </c>
      <c r="F11" s="76">
        <v>80</v>
      </c>
      <c r="G11" s="77">
        <v>100</v>
      </c>
    </row>
    <row r="12" spans="1:7" ht="26.25" x14ac:dyDescent="0.25">
      <c r="A12" s="254" t="s">
        <v>261</v>
      </c>
      <c r="B12" s="257" t="s">
        <v>262</v>
      </c>
      <c r="C12" s="81" t="s">
        <v>263</v>
      </c>
      <c r="D12" s="82" t="s">
        <v>264</v>
      </c>
      <c r="E12" s="76">
        <v>80</v>
      </c>
      <c r="F12" s="76">
        <v>80</v>
      </c>
      <c r="G12" s="76">
        <v>90</v>
      </c>
    </row>
    <row r="13" spans="1:7" ht="25.5" x14ac:dyDescent="0.25">
      <c r="A13" s="255"/>
      <c r="B13" s="258"/>
      <c r="C13" s="83" t="s">
        <v>265</v>
      </c>
      <c r="D13" s="84" t="s">
        <v>266</v>
      </c>
      <c r="E13" s="76">
        <v>80</v>
      </c>
      <c r="F13" s="76">
        <v>80</v>
      </c>
      <c r="G13" s="77">
        <v>100</v>
      </c>
    </row>
    <row r="14" spans="1:7" ht="25.5" x14ac:dyDescent="0.25">
      <c r="A14" s="255"/>
      <c r="B14" s="258"/>
      <c r="C14" s="83" t="s">
        <v>267</v>
      </c>
      <c r="D14" s="84" t="s">
        <v>268</v>
      </c>
      <c r="E14" s="76">
        <v>80</v>
      </c>
      <c r="F14" s="76">
        <v>80</v>
      </c>
      <c r="G14" s="77">
        <v>100</v>
      </c>
    </row>
    <row r="15" spans="1:7" ht="26.25" thickBot="1" x14ac:dyDescent="0.3">
      <c r="A15" s="255"/>
      <c r="B15" s="259"/>
      <c r="C15" s="85" t="s">
        <v>269</v>
      </c>
      <c r="D15" s="86" t="s">
        <v>270</v>
      </c>
      <c r="E15" s="76">
        <v>80</v>
      </c>
      <c r="F15" s="76">
        <v>80</v>
      </c>
      <c r="G15" s="77">
        <v>100</v>
      </c>
    </row>
    <row r="16" spans="1:7" ht="25.5" x14ac:dyDescent="0.25">
      <c r="A16" s="255"/>
      <c r="B16" s="260" t="s">
        <v>271</v>
      </c>
      <c r="C16" s="87" t="s">
        <v>272</v>
      </c>
      <c r="D16" s="87" t="s">
        <v>273</v>
      </c>
      <c r="E16" s="76">
        <v>80</v>
      </c>
      <c r="F16" s="76">
        <v>80</v>
      </c>
      <c r="G16" s="77">
        <v>100</v>
      </c>
    </row>
    <row r="17" spans="1:7" ht="25.5" x14ac:dyDescent="0.25">
      <c r="A17" s="255"/>
      <c r="B17" s="261"/>
      <c r="C17" s="87" t="s">
        <v>274</v>
      </c>
      <c r="D17" s="87" t="s">
        <v>275</v>
      </c>
      <c r="E17" s="76">
        <v>80</v>
      </c>
      <c r="F17" s="76">
        <v>80</v>
      </c>
      <c r="G17" s="77">
        <v>100</v>
      </c>
    </row>
    <row r="18" spans="1:7" ht="25.5" x14ac:dyDescent="0.25">
      <c r="A18" s="255"/>
      <c r="B18" s="261"/>
      <c r="C18" s="87" t="s">
        <v>276</v>
      </c>
      <c r="D18" s="87" t="s">
        <v>277</v>
      </c>
      <c r="E18" s="76">
        <v>80</v>
      </c>
      <c r="F18" s="76">
        <v>80</v>
      </c>
      <c r="G18" s="77">
        <v>100</v>
      </c>
    </row>
    <row r="19" spans="1:7" ht="64.5" thickBot="1" x14ac:dyDescent="0.3">
      <c r="A19" s="256"/>
      <c r="B19" s="74" t="s">
        <v>278</v>
      </c>
      <c r="C19" s="75" t="s">
        <v>279</v>
      </c>
      <c r="D19" s="78" t="s">
        <v>280</v>
      </c>
      <c r="E19" s="88">
        <v>80</v>
      </c>
      <c r="F19" s="76">
        <v>80</v>
      </c>
      <c r="G19" s="77">
        <v>100</v>
      </c>
    </row>
    <row r="20" spans="1:7" ht="84" customHeight="1" x14ac:dyDescent="0.25">
      <c r="A20" s="262" t="s">
        <v>281</v>
      </c>
      <c r="B20" s="74" t="s">
        <v>282</v>
      </c>
      <c r="C20" s="89" t="s">
        <v>283</v>
      </c>
      <c r="D20" s="89" t="s">
        <v>284</v>
      </c>
      <c r="E20" s="90">
        <v>50</v>
      </c>
      <c r="F20" s="76">
        <v>80</v>
      </c>
      <c r="G20" s="224">
        <v>80</v>
      </c>
    </row>
    <row r="21" spans="1:7" ht="51" x14ac:dyDescent="0.25">
      <c r="A21" s="263"/>
      <c r="B21" s="74" t="s">
        <v>285</v>
      </c>
      <c r="C21" s="87" t="s">
        <v>286</v>
      </c>
      <c r="D21" s="78" t="s">
        <v>287</v>
      </c>
      <c r="E21" s="80">
        <v>50</v>
      </c>
      <c r="F21" s="76">
        <v>80</v>
      </c>
      <c r="G21" s="77">
        <v>100</v>
      </c>
    </row>
    <row r="22" spans="1:7" ht="25.5" x14ac:dyDescent="0.25">
      <c r="A22" s="263"/>
      <c r="B22" s="265" t="s">
        <v>288</v>
      </c>
      <c r="C22" s="267" t="s">
        <v>289</v>
      </c>
      <c r="D22" s="87" t="s">
        <v>290</v>
      </c>
      <c r="E22" s="77">
        <v>100</v>
      </c>
      <c r="F22" s="77">
        <v>100</v>
      </c>
      <c r="G22" s="77">
        <v>100</v>
      </c>
    </row>
    <row r="23" spans="1:7" x14ac:dyDescent="0.25">
      <c r="A23" s="263"/>
      <c r="B23" s="266"/>
      <c r="C23" s="267"/>
      <c r="D23" s="87" t="s">
        <v>291</v>
      </c>
      <c r="E23" s="77">
        <v>100</v>
      </c>
      <c r="F23" s="77">
        <v>100</v>
      </c>
      <c r="G23" s="77">
        <v>100</v>
      </c>
    </row>
    <row r="24" spans="1:7" x14ac:dyDescent="0.25">
      <c r="A24" s="263"/>
      <c r="B24" s="252" t="s">
        <v>292</v>
      </c>
      <c r="C24" s="91" t="s">
        <v>293</v>
      </c>
      <c r="D24" s="91" t="s">
        <v>294</v>
      </c>
      <c r="E24" s="80">
        <v>50</v>
      </c>
      <c r="F24" s="76">
        <v>80</v>
      </c>
      <c r="G24" s="77">
        <v>100</v>
      </c>
    </row>
    <row r="25" spans="1:7" ht="25.5" x14ac:dyDescent="0.25">
      <c r="A25" s="263"/>
      <c r="B25" s="253"/>
      <c r="C25" s="91" t="s">
        <v>295</v>
      </c>
      <c r="D25" s="91" t="s">
        <v>296</v>
      </c>
      <c r="E25" s="80">
        <v>50</v>
      </c>
      <c r="F25" s="76">
        <v>80</v>
      </c>
      <c r="G25" s="77">
        <v>100</v>
      </c>
    </row>
    <row r="26" spans="1:7" x14ac:dyDescent="0.25">
      <c r="A26" s="263"/>
      <c r="B26" s="252" t="s">
        <v>297</v>
      </c>
      <c r="C26" s="271" t="s">
        <v>298</v>
      </c>
      <c r="D26" s="267" t="s">
        <v>299</v>
      </c>
      <c r="E26" s="273">
        <v>80</v>
      </c>
      <c r="F26" s="273">
        <v>80</v>
      </c>
      <c r="G26" s="273">
        <v>90</v>
      </c>
    </row>
    <row r="27" spans="1:7" x14ac:dyDescent="0.25">
      <c r="A27" s="263"/>
      <c r="B27" s="253"/>
      <c r="C27" s="272"/>
      <c r="D27" s="267"/>
      <c r="E27" s="273"/>
      <c r="F27" s="273"/>
      <c r="G27" s="273"/>
    </row>
    <row r="28" spans="1:7" x14ac:dyDescent="0.25">
      <c r="A28" s="263"/>
      <c r="B28" s="253"/>
      <c r="C28" s="272"/>
      <c r="D28" s="78" t="s">
        <v>300</v>
      </c>
      <c r="E28" s="76">
        <v>80</v>
      </c>
      <c r="F28" s="76">
        <v>80</v>
      </c>
      <c r="G28" s="77">
        <v>100</v>
      </c>
    </row>
    <row r="29" spans="1:7" x14ac:dyDescent="0.25">
      <c r="A29" s="263"/>
      <c r="B29" s="253"/>
      <c r="C29" s="272"/>
      <c r="D29" s="267" t="s">
        <v>301</v>
      </c>
      <c r="E29" s="274">
        <v>80</v>
      </c>
      <c r="F29" s="276">
        <v>80</v>
      </c>
      <c r="G29" s="278">
        <v>100</v>
      </c>
    </row>
    <row r="30" spans="1:7" x14ac:dyDescent="0.25">
      <c r="A30" s="263"/>
      <c r="B30" s="253"/>
      <c r="C30" s="272"/>
      <c r="D30" s="267"/>
      <c r="E30" s="275"/>
      <c r="F30" s="277"/>
      <c r="G30" s="279"/>
    </row>
    <row r="31" spans="1:7" ht="26.25" thickBot="1" x14ac:dyDescent="0.3">
      <c r="A31" s="264"/>
      <c r="B31" s="268"/>
      <c r="C31" s="272"/>
      <c r="D31" s="92" t="s">
        <v>302</v>
      </c>
      <c r="E31" s="76">
        <v>80</v>
      </c>
      <c r="F31" s="76">
        <v>80</v>
      </c>
      <c r="G31" s="77">
        <v>100</v>
      </c>
    </row>
    <row r="32" spans="1:7" ht="15.75" x14ac:dyDescent="0.25">
      <c r="A32" s="254" t="s">
        <v>303</v>
      </c>
      <c r="B32" s="280" t="s">
        <v>304</v>
      </c>
      <c r="C32" s="281" t="s">
        <v>305</v>
      </c>
      <c r="D32" s="89" t="s">
        <v>306</v>
      </c>
      <c r="E32" s="93">
        <v>50</v>
      </c>
      <c r="F32" s="76">
        <v>80</v>
      </c>
      <c r="G32" s="77">
        <v>100</v>
      </c>
    </row>
    <row r="33" spans="1:7" ht="15.75" x14ac:dyDescent="0.25">
      <c r="A33" s="255"/>
      <c r="B33" s="280"/>
      <c r="C33" s="281"/>
      <c r="D33" s="87" t="s">
        <v>307</v>
      </c>
      <c r="E33" s="93">
        <v>50</v>
      </c>
      <c r="F33" s="76">
        <v>80</v>
      </c>
      <c r="G33" s="77">
        <v>100</v>
      </c>
    </row>
    <row r="34" spans="1:7" ht="25.5" x14ac:dyDescent="0.25">
      <c r="A34" s="255"/>
      <c r="B34" s="252" t="s">
        <v>308</v>
      </c>
      <c r="C34" s="267" t="s">
        <v>309</v>
      </c>
      <c r="D34" s="89" t="s">
        <v>310</v>
      </c>
      <c r="E34" s="94">
        <v>100</v>
      </c>
      <c r="F34" s="94">
        <v>100</v>
      </c>
      <c r="G34" s="77">
        <v>100</v>
      </c>
    </row>
    <row r="35" spans="1:7" ht="15.75" x14ac:dyDescent="0.25">
      <c r="A35" s="255"/>
      <c r="B35" s="268"/>
      <c r="C35" s="267"/>
      <c r="D35" s="89" t="s">
        <v>311</v>
      </c>
      <c r="E35" s="94">
        <v>100</v>
      </c>
      <c r="F35" s="94">
        <v>100</v>
      </c>
      <c r="G35" s="77">
        <v>100</v>
      </c>
    </row>
    <row r="36" spans="1:7" ht="51" x14ac:dyDescent="0.25">
      <c r="A36" s="255"/>
      <c r="B36" s="280" t="s">
        <v>312</v>
      </c>
      <c r="C36" s="95" t="s">
        <v>313</v>
      </c>
      <c r="D36" s="95" t="s">
        <v>314</v>
      </c>
      <c r="E36" s="94">
        <v>100</v>
      </c>
      <c r="F36" s="94">
        <v>100</v>
      </c>
      <c r="G36" s="77">
        <v>100</v>
      </c>
    </row>
    <row r="37" spans="1:7" ht="38.25" x14ac:dyDescent="0.25">
      <c r="A37" s="255"/>
      <c r="B37" s="280"/>
      <c r="C37" s="282" t="s">
        <v>315</v>
      </c>
      <c r="D37" s="95" t="s">
        <v>316</v>
      </c>
      <c r="E37" s="94">
        <v>100</v>
      </c>
      <c r="F37" s="94">
        <v>100</v>
      </c>
      <c r="G37" s="77">
        <v>100</v>
      </c>
    </row>
    <row r="38" spans="1:7" ht="39" x14ac:dyDescent="0.25">
      <c r="A38" s="255"/>
      <c r="B38" s="280"/>
      <c r="C38" s="282"/>
      <c r="D38" s="96" t="s">
        <v>317</v>
      </c>
      <c r="E38" s="94">
        <v>100</v>
      </c>
      <c r="F38" s="94">
        <v>100</v>
      </c>
      <c r="G38" s="77">
        <v>100</v>
      </c>
    </row>
    <row r="39" spans="1:7" ht="39" x14ac:dyDescent="0.25">
      <c r="A39" s="255"/>
      <c r="B39" s="280"/>
      <c r="C39" s="282"/>
      <c r="D39" s="96" t="s">
        <v>318</v>
      </c>
      <c r="E39" s="94">
        <v>100</v>
      </c>
      <c r="F39" s="94">
        <v>100</v>
      </c>
      <c r="G39" s="77">
        <v>100</v>
      </c>
    </row>
    <row r="40" spans="1:7" ht="39.75" thickBot="1" x14ac:dyDescent="0.3">
      <c r="A40" s="256"/>
      <c r="B40" s="280"/>
      <c r="C40" s="282"/>
      <c r="D40" s="96" t="s">
        <v>319</v>
      </c>
      <c r="E40" s="94">
        <v>100</v>
      </c>
      <c r="F40" s="94">
        <v>100</v>
      </c>
      <c r="G40" s="77">
        <v>100</v>
      </c>
    </row>
    <row r="41" spans="1:7" ht="119.25" customHeight="1" x14ac:dyDescent="0.25">
      <c r="A41" s="254" t="s">
        <v>320</v>
      </c>
      <c r="B41" s="97" t="s">
        <v>321</v>
      </c>
      <c r="C41" s="98" t="s">
        <v>322</v>
      </c>
      <c r="D41" s="99" t="s">
        <v>323</v>
      </c>
      <c r="E41" s="76">
        <v>80</v>
      </c>
      <c r="F41" s="77">
        <v>100</v>
      </c>
      <c r="G41" s="100">
        <v>100</v>
      </c>
    </row>
    <row r="42" spans="1:7" ht="114.75" x14ac:dyDescent="0.25">
      <c r="A42" s="255"/>
      <c r="B42" s="97" t="s">
        <v>324</v>
      </c>
      <c r="C42" s="98" t="s">
        <v>325</v>
      </c>
      <c r="D42" s="98" t="s">
        <v>326</v>
      </c>
      <c r="E42" s="101">
        <v>60</v>
      </c>
      <c r="F42" s="102">
        <v>80</v>
      </c>
      <c r="G42" s="240">
        <v>100</v>
      </c>
    </row>
    <row r="43" spans="1:7" ht="60" customHeight="1" x14ac:dyDescent="0.25">
      <c r="A43" s="255"/>
      <c r="B43" s="97" t="s">
        <v>327</v>
      </c>
      <c r="C43" s="98" t="s">
        <v>328</v>
      </c>
      <c r="D43" s="98" t="s">
        <v>329</v>
      </c>
      <c r="E43" s="93">
        <v>50</v>
      </c>
      <c r="F43" s="102">
        <v>80</v>
      </c>
      <c r="G43" s="103">
        <v>90</v>
      </c>
    </row>
    <row r="44" spans="1:7" ht="51.75" thickBot="1" x14ac:dyDescent="0.3">
      <c r="A44" s="241" t="s">
        <v>459</v>
      </c>
      <c r="B44" s="97" t="s">
        <v>331</v>
      </c>
      <c r="C44" s="104" t="s">
        <v>332</v>
      </c>
      <c r="D44" s="104" t="s">
        <v>333</v>
      </c>
      <c r="E44" s="105">
        <v>50</v>
      </c>
      <c r="F44" s="106">
        <v>80</v>
      </c>
      <c r="G44" s="239">
        <v>100</v>
      </c>
    </row>
    <row r="45" spans="1:7" ht="30.75" customHeight="1" thickBot="1" x14ac:dyDescent="0.3">
      <c r="A45" s="296" t="s">
        <v>330</v>
      </c>
      <c r="B45" s="283" t="s">
        <v>334</v>
      </c>
      <c r="C45" s="286" t="s">
        <v>335</v>
      </c>
      <c r="D45" s="107" t="s">
        <v>336</v>
      </c>
      <c r="E45" s="108">
        <v>80</v>
      </c>
      <c r="F45" s="108">
        <v>80</v>
      </c>
      <c r="G45" s="109">
        <v>100</v>
      </c>
    </row>
    <row r="46" spans="1:7" ht="25.5" x14ac:dyDescent="0.25">
      <c r="A46" s="297"/>
      <c r="B46" s="284"/>
      <c r="C46" s="287"/>
      <c r="D46" s="110" t="s">
        <v>337</v>
      </c>
      <c r="E46" s="111">
        <v>80</v>
      </c>
      <c r="F46" s="111">
        <v>80</v>
      </c>
      <c r="G46" s="112">
        <v>100</v>
      </c>
    </row>
    <row r="47" spans="1:7" ht="15.75" x14ac:dyDescent="0.25">
      <c r="A47" s="297"/>
      <c r="B47" s="284"/>
      <c r="C47" s="287"/>
      <c r="D47" s="110" t="s">
        <v>338</v>
      </c>
      <c r="E47" s="102">
        <v>80</v>
      </c>
      <c r="F47" s="102">
        <v>80</v>
      </c>
      <c r="G47" s="94">
        <v>100</v>
      </c>
    </row>
    <row r="48" spans="1:7" ht="25.5" x14ac:dyDescent="0.25">
      <c r="A48" s="297"/>
      <c r="B48" s="285"/>
      <c r="C48" s="288"/>
      <c r="D48" s="113" t="s">
        <v>339</v>
      </c>
      <c r="E48" s="102">
        <v>80</v>
      </c>
      <c r="F48" s="102">
        <v>80</v>
      </c>
      <c r="G48" s="94">
        <v>100</v>
      </c>
    </row>
    <row r="49" spans="1:8" ht="15.75" x14ac:dyDescent="0.25">
      <c r="A49" s="297"/>
      <c r="B49" s="283" t="s">
        <v>340</v>
      </c>
      <c r="C49" s="289" t="s">
        <v>341</v>
      </c>
      <c r="D49" s="113" t="s">
        <v>342</v>
      </c>
      <c r="E49" s="93">
        <v>60</v>
      </c>
      <c r="F49" s="102">
        <v>75</v>
      </c>
      <c r="G49" s="102">
        <v>90</v>
      </c>
      <c r="H49" s="114"/>
    </row>
    <row r="50" spans="1:8" ht="25.5" x14ac:dyDescent="0.25">
      <c r="A50" s="297"/>
      <c r="B50" s="284"/>
      <c r="C50" s="289"/>
      <c r="D50" s="113" t="s">
        <v>343</v>
      </c>
      <c r="E50" s="93">
        <v>60</v>
      </c>
      <c r="F50" s="102">
        <v>75</v>
      </c>
      <c r="G50" s="94">
        <v>100</v>
      </c>
      <c r="H50" s="69"/>
    </row>
    <row r="51" spans="1:8" ht="15.75" x14ac:dyDescent="0.25">
      <c r="A51" s="297"/>
      <c r="B51" s="285"/>
      <c r="C51" s="289"/>
      <c r="D51" s="110" t="s">
        <v>344</v>
      </c>
      <c r="E51" s="93">
        <v>60</v>
      </c>
      <c r="F51" s="102">
        <v>75</v>
      </c>
      <c r="G51" s="102">
        <v>90</v>
      </c>
      <c r="H51" s="69"/>
    </row>
    <row r="52" spans="1:8" ht="15.75" x14ac:dyDescent="0.25">
      <c r="A52" s="297"/>
      <c r="B52" s="290" t="s">
        <v>345</v>
      </c>
      <c r="C52" s="110" t="s">
        <v>346</v>
      </c>
      <c r="D52" s="110" t="s">
        <v>347</v>
      </c>
      <c r="E52" s="93">
        <v>50</v>
      </c>
      <c r="F52" s="102">
        <v>90</v>
      </c>
      <c r="G52" s="94">
        <v>100</v>
      </c>
      <c r="H52" s="69"/>
    </row>
    <row r="53" spans="1:8" ht="25.5" x14ac:dyDescent="0.25">
      <c r="A53" s="297"/>
      <c r="B53" s="290"/>
      <c r="C53" s="110" t="s">
        <v>348</v>
      </c>
      <c r="D53" s="110" t="s">
        <v>349</v>
      </c>
      <c r="E53" s="93">
        <v>50</v>
      </c>
      <c r="F53" s="102">
        <v>75</v>
      </c>
      <c r="G53" s="94">
        <v>100</v>
      </c>
      <c r="H53" s="114"/>
    </row>
    <row r="54" spans="1:8" ht="409.5" x14ac:dyDescent="0.25">
      <c r="A54" s="297"/>
      <c r="B54" s="115" t="s">
        <v>350</v>
      </c>
      <c r="C54" s="116" t="s">
        <v>351</v>
      </c>
      <c r="D54" s="113" t="s">
        <v>352</v>
      </c>
      <c r="E54" s="102">
        <v>75</v>
      </c>
      <c r="F54" s="102">
        <v>90</v>
      </c>
      <c r="G54" s="94">
        <v>100</v>
      </c>
      <c r="H54" s="69"/>
    </row>
    <row r="55" spans="1:8" ht="25.5" x14ac:dyDescent="0.25">
      <c r="A55" s="297"/>
      <c r="B55" s="291" t="s">
        <v>353</v>
      </c>
      <c r="C55" s="292" t="s">
        <v>354</v>
      </c>
      <c r="D55" s="110" t="s">
        <v>355</v>
      </c>
      <c r="E55" s="102">
        <v>80</v>
      </c>
      <c r="F55" s="102">
        <v>90</v>
      </c>
      <c r="G55" s="94">
        <v>100</v>
      </c>
      <c r="H55" s="114"/>
    </row>
    <row r="56" spans="1:8" ht="15.75" x14ac:dyDescent="0.25">
      <c r="A56" s="297"/>
      <c r="B56" s="291"/>
      <c r="C56" s="292"/>
      <c r="D56" s="117" t="s">
        <v>356</v>
      </c>
      <c r="E56" s="102">
        <v>80</v>
      </c>
      <c r="F56" s="102">
        <v>90</v>
      </c>
      <c r="G56" s="94">
        <v>100</v>
      </c>
      <c r="H56" s="69"/>
    </row>
    <row r="57" spans="1:8" ht="15.75" x14ac:dyDescent="0.25">
      <c r="A57" s="297"/>
      <c r="B57" s="291"/>
      <c r="C57" s="292"/>
      <c r="D57" s="117" t="s">
        <v>357</v>
      </c>
      <c r="E57" s="102">
        <v>80</v>
      </c>
      <c r="F57" s="102">
        <v>90</v>
      </c>
      <c r="G57" s="94">
        <v>100</v>
      </c>
      <c r="H57" s="114"/>
    </row>
    <row r="58" spans="1:8" ht="15.75" x14ac:dyDescent="0.25">
      <c r="A58" s="297"/>
      <c r="B58" s="293" t="s">
        <v>358</v>
      </c>
      <c r="C58" s="294" t="s">
        <v>359</v>
      </c>
      <c r="D58" s="113" t="s">
        <v>360</v>
      </c>
      <c r="E58" s="93">
        <v>60</v>
      </c>
      <c r="F58" s="102">
        <v>90</v>
      </c>
      <c r="G58" s="94">
        <v>100</v>
      </c>
    </row>
    <row r="59" spans="1:8" ht="15.75" x14ac:dyDescent="0.25">
      <c r="A59" s="297"/>
      <c r="B59" s="293"/>
      <c r="C59" s="295"/>
      <c r="D59" s="113" t="s">
        <v>361</v>
      </c>
      <c r="E59" s="93">
        <v>60</v>
      </c>
      <c r="F59" s="102">
        <v>75</v>
      </c>
      <c r="G59" s="94">
        <v>100</v>
      </c>
    </row>
    <row r="60" spans="1:8" ht="179.25" thickBot="1" x14ac:dyDescent="0.3">
      <c r="A60" s="298"/>
      <c r="B60" s="115" t="s">
        <v>362</v>
      </c>
      <c r="C60" s="116" t="s">
        <v>363</v>
      </c>
      <c r="D60" s="117" t="s">
        <v>364</v>
      </c>
      <c r="E60" s="93">
        <v>60</v>
      </c>
      <c r="F60" s="102">
        <v>85</v>
      </c>
      <c r="G60" s="94">
        <v>100</v>
      </c>
    </row>
    <row r="61" spans="1:8" ht="217.5" thickBot="1" x14ac:dyDescent="0.3">
      <c r="A61" s="299" t="s">
        <v>365</v>
      </c>
      <c r="B61" s="118" t="s">
        <v>366</v>
      </c>
      <c r="C61" s="110" t="s">
        <v>367</v>
      </c>
      <c r="D61" s="104" t="s">
        <v>368</v>
      </c>
      <c r="E61" s="102">
        <v>80</v>
      </c>
      <c r="F61" s="102">
        <v>85</v>
      </c>
      <c r="G61" s="94">
        <v>100</v>
      </c>
    </row>
    <row r="62" spans="1:8" ht="26.25" thickBot="1" x14ac:dyDescent="0.3">
      <c r="A62" s="299"/>
      <c r="B62" s="119"/>
      <c r="C62" s="110"/>
      <c r="D62" s="104" t="s">
        <v>369</v>
      </c>
      <c r="E62" s="93">
        <v>40</v>
      </c>
      <c r="F62" s="102">
        <v>70</v>
      </c>
      <c r="G62" s="102">
        <v>90</v>
      </c>
    </row>
    <row r="63" spans="1:8" ht="26.25" thickBot="1" x14ac:dyDescent="0.3">
      <c r="A63" s="299"/>
      <c r="B63" s="300" t="s">
        <v>370</v>
      </c>
      <c r="C63" s="289" t="s">
        <v>371</v>
      </c>
      <c r="D63" s="99" t="s">
        <v>372</v>
      </c>
      <c r="E63" s="102">
        <v>70</v>
      </c>
      <c r="F63" s="102">
        <v>90</v>
      </c>
      <c r="G63" s="94">
        <v>100</v>
      </c>
    </row>
    <row r="64" spans="1:8" ht="16.5" thickBot="1" x14ac:dyDescent="0.3">
      <c r="A64" s="299"/>
      <c r="B64" s="301"/>
      <c r="C64" s="289"/>
      <c r="D64" s="104" t="s">
        <v>373</v>
      </c>
      <c r="E64" s="102">
        <v>70</v>
      </c>
      <c r="F64" s="102">
        <v>90</v>
      </c>
      <c r="G64" s="94">
        <v>90</v>
      </c>
    </row>
    <row r="65" spans="1:7" ht="16.5" thickBot="1" x14ac:dyDescent="0.3">
      <c r="A65" s="299"/>
      <c r="B65" s="301"/>
      <c r="C65" s="289" t="s">
        <v>374</v>
      </c>
      <c r="D65" s="113" t="s">
        <v>375</v>
      </c>
      <c r="E65" s="93">
        <v>50</v>
      </c>
      <c r="F65" s="102">
        <v>75</v>
      </c>
      <c r="G65" s="94">
        <v>100</v>
      </c>
    </row>
    <row r="66" spans="1:7" ht="26.25" thickBot="1" x14ac:dyDescent="0.3">
      <c r="A66" s="299"/>
      <c r="B66" s="301"/>
      <c r="C66" s="289"/>
      <c r="D66" s="113" t="s">
        <v>376</v>
      </c>
      <c r="E66" s="93">
        <v>50</v>
      </c>
      <c r="F66" s="102">
        <v>75</v>
      </c>
      <c r="G66" s="94">
        <v>100</v>
      </c>
    </row>
    <row r="67" spans="1:7" ht="15.75" x14ac:dyDescent="0.25">
      <c r="A67" s="302" t="s">
        <v>377</v>
      </c>
      <c r="B67" s="283" t="s">
        <v>378</v>
      </c>
      <c r="C67" s="304" t="s">
        <v>379</v>
      </c>
      <c r="D67" s="225" t="s">
        <v>380</v>
      </c>
      <c r="E67" s="93">
        <v>50</v>
      </c>
      <c r="F67" s="102">
        <v>75</v>
      </c>
      <c r="G67" s="94">
        <v>100</v>
      </c>
    </row>
    <row r="68" spans="1:7" ht="15.75" x14ac:dyDescent="0.25">
      <c r="A68" s="303"/>
      <c r="B68" s="284"/>
      <c r="C68" s="305"/>
      <c r="D68" s="242" t="s">
        <v>381</v>
      </c>
      <c r="E68" s="102">
        <v>80</v>
      </c>
      <c r="F68" s="102">
        <v>85</v>
      </c>
      <c r="G68" s="94">
        <v>100</v>
      </c>
    </row>
    <row r="69" spans="1:7" ht="24" x14ac:dyDescent="0.25">
      <c r="A69" s="303"/>
      <c r="B69" s="284"/>
      <c r="C69" s="305"/>
      <c r="D69" s="242" t="s">
        <v>382</v>
      </c>
      <c r="E69" s="102">
        <v>75</v>
      </c>
      <c r="F69" s="102">
        <v>80</v>
      </c>
      <c r="G69" s="94">
        <v>100</v>
      </c>
    </row>
    <row r="70" spans="1:7" ht="24" x14ac:dyDescent="0.25">
      <c r="A70" s="303"/>
      <c r="B70" s="284"/>
      <c r="C70" s="305"/>
      <c r="D70" s="242" t="s">
        <v>383</v>
      </c>
      <c r="E70" s="102">
        <v>75</v>
      </c>
      <c r="F70" s="102">
        <v>90</v>
      </c>
      <c r="G70" s="94">
        <v>100</v>
      </c>
    </row>
    <row r="71" spans="1:7" ht="24" x14ac:dyDescent="0.25">
      <c r="A71" s="303"/>
      <c r="B71" s="284"/>
      <c r="C71" s="305"/>
      <c r="D71" s="242" t="s">
        <v>384</v>
      </c>
      <c r="E71" s="102">
        <v>70</v>
      </c>
      <c r="F71" s="102">
        <v>70</v>
      </c>
      <c r="G71" s="102">
        <v>90</v>
      </c>
    </row>
    <row r="72" spans="1:7" ht="15.75" x14ac:dyDescent="0.25">
      <c r="A72" s="303"/>
      <c r="B72" s="284"/>
      <c r="C72" s="305"/>
      <c r="D72" s="242" t="s">
        <v>385</v>
      </c>
      <c r="E72" s="102">
        <v>70</v>
      </c>
      <c r="F72" s="102">
        <v>70</v>
      </c>
      <c r="G72" s="94">
        <v>100</v>
      </c>
    </row>
    <row r="73" spans="1:7" ht="36.75" thickBot="1" x14ac:dyDescent="0.3">
      <c r="A73" s="303"/>
      <c r="B73" s="284"/>
      <c r="C73" s="305"/>
      <c r="D73" s="242" t="s">
        <v>386</v>
      </c>
      <c r="E73" s="102">
        <v>70</v>
      </c>
      <c r="F73" s="102">
        <v>80</v>
      </c>
      <c r="G73" s="94">
        <v>100</v>
      </c>
    </row>
    <row r="74" spans="1:7" ht="26.25" thickBot="1" x14ac:dyDescent="0.3">
      <c r="A74" s="299" t="s">
        <v>387</v>
      </c>
      <c r="B74" s="306" t="s">
        <v>388</v>
      </c>
      <c r="C74" s="309" t="s">
        <v>389</v>
      </c>
      <c r="D74" s="120" t="s">
        <v>390</v>
      </c>
      <c r="E74" s="102">
        <v>70</v>
      </c>
      <c r="F74" s="102">
        <v>80</v>
      </c>
      <c r="G74" s="94">
        <v>100</v>
      </c>
    </row>
    <row r="75" spans="1:7" ht="26.25" thickBot="1" x14ac:dyDescent="0.3">
      <c r="A75" s="299"/>
      <c r="B75" s="307"/>
      <c r="C75" s="310"/>
      <c r="D75" s="120" t="s">
        <v>391</v>
      </c>
      <c r="E75" s="102">
        <v>70</v>
      </c>
      <c r="F75" s="102">
        <v>80</v>
      </c>
      <c r="G75" s="94">
        <v>100</v>
      </c>
    </row>
    <row r="76" spans="1:7" ht="26.25" thickBot="1" x14ac:dyDescent="0.3">
      <c r="A76" s="299"/>
      <c r="B76" s="307"/>
      <c r="C76" s="311" t="s">
        <v>392</v>
      </c>
      <c r="D76" s="104" t="s">
        <v>393</v>
      </c>
      <c r="E76" s="102">
        <v>70</v>
      </c>
      <c r="F76" s="102">
        <v>80</v>
      </c>
      <c r="G76" s="94">
        <v>100</v>
      </c>
    </row>
    <row r="77" spans="1:7" ht="26.25" thickBot="1" x14ac:dyDescent="0.3">
      <c r="A77" s="299"/>
      <c r="B77" s="307"/>
      <c r="C77" s="312"/>
      <c r="D77" s="104" t="s">
        <v>394</v>
      </c>
      <c r="E77" s="102">
        <v>70</v>
      </c>
      <c r="F77" s="102">
        <v>80</v>
      </c>
      <c r="G77" s="94">
        <v>100</v>
      </c>
    </row>
    <row r="78" spans="1:7" ht="33" customHeight="1" thickBot="1" x14ac:dyDescent="0.3">
      <c r="A78" s="299"/>
      <c r="B78" s="307"/>
      <c r="C78" s="313"/>
      <c r="D78" s="104" t="s">
        <v>395</v>
      </c>
      <c r="E78" s="102">
        <v>70</v>
      </c>
      <c r="F78" s="102">
        <v>80</v>
      </c>
      <c r="G78" s="102">
        <v>90</v>
      </c>
    </row>
    <row r="79" spans="1:7" ht="51.75" thickBot="1" x14ac:dyDescent="0.3">
      <c r="A79" s="299"/>
      <c r="B79" s="307"/>
      <c r="C79" s="104" t="s">
        <v>396</v>
      </c>
      <c r="D79" s="104" t="s">
        <v>397</v>
      </c>
      <c r="E79" s="102">
        <v>70</v>
      </c>
      <c r="F79" s="102">
        <v>80</v>
      </c>
      <c r="G79" s="102">
        <v>90</v>
      </c>
    </row>
    <row r="80" spans="1:7" ht="65.25" customHeight="1" thickBot="1" x14ac:dyDescent="0.3">
      <c r="A80" s="299"/>
      <c r="B80" s="307"/>
      <c r="C80" s="104" t="s">
        <v>398</v>
      </c>
      <c r="D80" s="104" t="s">
        <v>399</v>
      </c>
      <c r="E80" s="102">
        <v>70</v>
      </c>
      <c r="F80" s="102">
        <v>80</v>
      </c>
      <c r="G80" s="94">
        <v>100</v>
      </c>
    </row>
    <row r="81" spans="1:7" ht="63.75" customHeight="1" thickBot="1" x14ac:dyDescent="0.3">
      <c r="A81" s="299"/>
      <c r="B81" s="308"/>
      <c r="C81" s="104" t="s">
        <v>400</v>
      </c>
      <c r="D81" s="104" t="s">
        <v>401</v>
      </c>
      <c r="E81" s="314">
        <v>70</v>
      </c>
      <c r="F81" s="316">
        <v>80</v>
      </c>
      <c r="G81" s="318">
        <v>100</v>
      </c>
    </row>
    <row r="82" spans="1:7" ht="243" thickBot="1" x14ac:dyDescent="0.3">
      <c r="A82" s="299"/>
      <c r="B82" s="320" t="s">
        <v>402</v>
      </c>
      <c r="C82" s="104" t="s">
        <v>403</v>
      </c>
      <c r="D82" s="104" t="s">
        <v>404</v>
      </c>
      <c r="E82" s="315"/>
      <c r="F82" s="317"/>
      <c r="G82" s="319"/>
    </row>
    <row r="83" spans="1:7" ht="39" thickBot="1" x14ac:dyDescent="0.3">
      <c r="A83" s="299"/>
      <c r="B83" s="321"/>
      <c r="C83" s="104" t="s">
        <v>405</v>
      </c>
      <c r="D83" s="104" t="s">
        <v>406</v>
      </c>
      <c r="E83" s="102">
        <v>60</v>
      </c>
      <c r="F83" s="102">
        <v>80</v>
      </c>
      <c r="G83" s="94">
        <v>100</v>
      </c>
    </row>
    <row r="84" spans="1:7" ht="39" thickBot="1" x14ac:dyDescent="0.3">
      <c r="A84" s="299"/>
      <c r="B84" s="321"/>
      <c r="C84" s="117" t="s">
        <v>407</v>
      </c>
      <c r="D84" s="117" t="s">
        <v>408</v>
      </c>
      <c r="E84" s="102">
        <v>60</v>
      </c>
      <c r="F84" s="102">
        <v>80</v>
      </c>
      <c r="G84" s="94">
        <v>100</v>
      </c>
    </row>
    <row r="85" spans="1:7" ht="26.25" thickBot="1" x14ac:dyDescent="0.3">
      <c r="A85" s="299"/>
      <c r="B85" s="322"/>
      <c r="C85" s="117" t="s">
        <v>409</v>
      </c>
      <c r="D85" s="117" t="s">
        <v>410</v>
      </c>
      <c r="E85" s="102">
        <v>60</v>
      </c>
      <c r="F85" s="102">
        <v>80</v>
      </c>
      <c r="G85" s="94">
        <v>100</v>
      </c>
    </row>
    <row r="86" spans="1:7" ht="26.25" thickBot="1" x14ac:dyDescent="0.3">
      <c r="A86" s="299"/>
      <c r="B86" s="323" t="s">
        <v>411</v>
      </c>
      <c r="C86" s="294" t="s">
        <v>412</v>
      </c>
      <c r="D86" s="104" t="s">
        <v>413</v>
      </c>
      <c r="E86" s="102">
        <v>60</v>
      </c>
      <c r="F86" s="102">
        <v>90</v>
      </c>
      <c r="G86" s="94">
        <v>100</v>
      </c>
    </row>
    <row r="87" spans="1:7" ht="16.5" thickBot="1" x14ac:dyDescent="0.3">
      <c r="A87" s="299"/>
      <c r="B87" s="323"/>
      <c r="C87" s="294"/>
      <c r="D87" s="104" t="s">
        <v>414</v>
      </c>
      <c r="E87" s="102">
        <v>60</v>
      </c>
      <c r="F87" s="102">
        <v>90</v>
      </c>
      <c r="G87" s="94">
        <v>100</v>
      </c>
    </row>
    <row r="88" spans="1:7" ht="90" thickBot="1" x14ac:dyDescent="0.3">
      <c r="A88" s="299"/>
      <c r="B88" s="118" t="s">
        <v>415</v>
      </c>
      <c r="C88" s="121" t="s">
        <v>416</v>
      </c>
      <c r="D88" s="104" t="s">
        <v>417</v>
      </c>
      <c r="E88" s="102">
        <v>60</v>
      </c>
      <c r="F88" s="102">
        <v>90</v>
      </c>
      <c r="G88" s="94">
        <v>100</v>
      </c>
    </row>
    <row r="89" spans="1:7" ht="128.25" thickBot="1" x14ac:dyDescent="0.3">
      <c r="A89" s="299"/>
      <c r="B89" s="118" t="s">
        <v>418</v>
      </c>
      <c r="C89" s="104" t="s">
        <v>419</v>
      </c>
      <c r="D89" s="104" t="s">
        <v>420</v>
      </c>
      <c r="E89" s="102">
        <v>60</v>
      </c>
      <c r="F89" s="102">
        <v>90</v>
      </c>
      <c r="G89" s="94">
        <v>100</v>
      </c>
    </row>
    <row r="90" spans="1:7" ht="77.25" thickBot="1" x14ac:dyDescent="0.3">
      <c r="A90" s="299"/>
      <c r="B90" s="118" t="s">
        <v>421</v>
      </c>
      <c r="C90" s="121" t="s">
        <v>422</v>
      </c>
      <c r="D90" s="104" t="s">
        <v>423</v>
      </c>
      <c r="E90" s="102">
        <v>60</v>
      </c>
      <c r="F90" s="102">
        <v>70</v>
      </c>
      <c r="G90" s="94">
        <v>100</v>
      </c>
    </row>
    <row r="91" spans="1:7" ht="77.25" thickBot="1" x14ac:dyDescent="0.3">
      <c r="A91" s="299"/>
      <c r="B91" s="122" t="s">
        <v>424</v>
      </c>
      <c r="C91" s="116" t="s">
        <v>425</v>
      </c>
      <c r="D91" s="104" t="s">
        <v>426</v>
      </c>
      <c r="E91" s="102">
        <v>60</v>
      </c>
      <c r="F91" s="102">
        <v>60</v>
      </c>
      <c r="G91" s="94">
        <v>100</v>
      </c>
    </row>
    <row r="92" spans="1:7" ht="39" thickBot="1" x14ac:dyDescent="0.3">
      <c r="A92" s="299"/>
      <c r="B92" s="122" t="s">
        <v>427</v>
      </c>
      <c r="C92" s="104" t="s">
        <v>428</v>
      </c>
      <c r="D92" s="104" t="s">
        <v>429</v>
      </c>
      <c r="E92" s="102">
        <v>60</v>
      </c>
      <c r="F92" s="102">
        <v>90</v>
      </c>
      <c r="G92" s="94">
        <v>100</v>
      </c>
    </row>
  </sheetData>
  <mergeCells count="59">
    <mergeCell ref="F81:F82"/>
    <mergeCell ref="G81:G82"/>
    <mergeCell ref="B82:B85"/>
    <mergeCell ref="B86:B87"/>
    <mergeCell ref="C86:C87"/>
    <mergeCell ref="A74:A92"/>
    <mergeCell ref="B74:B81"/>
    <mergeCell ref="C74:C75"/>
    <mergeCell ref="C76:C78"/>
    <mergeCell ref="E81:E82"/>
    <mergeCell ref="A61:A66"/>
    <mergeCell ref="B63:B66"/>
    <mergeCell ref="C63:C64"/>
    <mergeCell ref="C65:C66"/>
    <mergeCell ref="A67:A73"/>
    <mergeCell ref="B67:B73"/>
    <mergeCell ref="C67:C73"/>
    <mergeCell ref="B52:B53"/>
    <mergeCell ref="B55:B57"/>
    <mergeCell ref="C55:C57"/>
    <mergeCell ref="B58:B59"/>
    <mergeCell ref="C58:C59"/>
    <mergeCell ref="A41:A43"/>
    <mergeCell ref="B45:B48"/>
    <mergeCell ref="C45:C48"/>
    <mergeCell ref="B49:B51"/>
    <mergeCell ref="C49:C51"/>
    <mergeCell ref="A45:A60"/>
    <mergeCell ref="A32:A40"/>
    <mergeCell ref="B32:B33"/>
    <mergeCell ref="C32:C33"/>
    <mergeCell ref="B34:B35"/>
    <mergeCell ref="C34:C35"/>
    <mergeCell ref="B36:B40"/>
    <mergeCell ref="C37:C40"/>
    <mergeCell ref="D26:D27"/>
    <mergeCell ref="E26:E27"/>
    <mergeCell ref="F26:F27"/>
    <mergeCell ref="G26:G27"/>
    <mergeCell ref="D29:D30"/>
    <mergeCell ref="E29:E30"/>
    <mergeCell ref="F29:F30"/>
    <mergeCell ref="G29:G30"/>
    <mergeCell ref="C22:C23"/>
    <mergeCell ref="B24:B25"/>
    <mergeCell ref="B26:B31"/>
    <mergeCell ref="A9:A11"/>
    <mergeCell ref="C26:C31"/>
    <mergeCell ref="B10:B11"/>
    <mergeCell ref="A12:A19"/>
    <mergeCell ref="B12:B15"/>
    <mergeCell ref="B16:B18"/>
    <mergeCell ref="A20:A31"/>
    <mergeCell ref="B22:B23"/>
    <mergeCell ref="B5:D5"/>
    <mergeCell ref="C6:C7"/>
    <mergeCell ref="E6:E8"/>
    <mergeCell ref="F6:F8"/>
    <mergeCell ref="G6:G8"/>
  </mergeCells>
  <pageMargins left="0.25" right="0.25" top="0.75" bottom="0.75" header="0.3" footer="0.3"/>
  <pageSetup scale="80" orientation="landscape"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4"/>
  <sheetViews>
    <sheetView view="pageBreakPreview" topLeftCell="A6" zoomScale="72" zoomScaleSheetLayoutView="72" workbookViewId="0">
      <selection activeCell="C37" sqref="C37"/>
    </sheetView>
  </sheetViews>
  <sheetFormatPr baseColWidth="10" defaultColWidth="11.42578125" defaultRowHeight="15" x14ac:dyDescent="0.25"/>
  <cols>
    <col min="1" max="1" width="10.42578125" customWidth="1"/>
    <col min="2" max="2" width="12.85546875" customWidth="1"/>
    <col min="3" max="3" width="54.28515625" customWidth="1"/>
    <col min="4" max="5" width="13.85546875" customWidth="1"/>
    <col min="16" max="16" width="10.28515625" customWidth="1"/>
  </cols>
  <sheetData>
    <row r="1" spans="1:16" ht="23.25" customHeight="1" x14ac:dyDescent="0.25">
      <c r="A1" s="325"/>
      <c r="B1" s="325"/>
      <c r="C1" s="62" t="s">
        <v>2</v>
      </c>
      <c r="D1" s="35"/>
      <c r="E1" s="35"/>
      <c r="F1" s="1"/>
      <c r="G1" s="1"/>
      <c r="H1" s="2"/>
      <c r="I1" s="2"/>
      <c r="J1" s="2"/>
      <c r="K1" s="2"/>
      <c r="L1" s="2"/>
      <c r="M1" s="2"/>
      <c r="N1" s="2"/>
      <c r="O1" s="2"/>
    </row>
    <row r="2" spans="1:16" ht="23.25" customHeight="1" x14ac:dyDescent="0.25">
      <c r="A2" s="325"/>
      <c r="B2" s="325"/>
      <c r="C2" s="62" t="s">
        <v>3</v>
      </c>
      <c r="D2" s="35"/>
      <c r="E2" s="35"/>
      <c r="F2" s="1"/>
      <c r="G2" s="1"/>
      <c r="H2" s="2"/>
      <c r="I2" s="2"/>
      <c r="J2" s="2"/>
      <c r="K2" s="2"/>
      <c r="L2" s="2"/>
      <c r="M2" s="2"/>
      <c r="N2" s="2"/>
      <c r="O2" s="2"/>
    </row>
    <row r="3" spans="1:16" ht="23.25" customHeight="1" x14ac:dyDescent="0.25">
      <c r="A3" s="325"/>
      <c r="B3" s="325"/>
      <c r="C3" s="61" t="s">
        <v>12</v>
      </c>
      <c r="D3" s="35"/>
      <c r="E3" s="35"/>
      <c r="F3" s="1"/>
      <c r="G3" s="1"/>
      <c r="H3" s="326"/>
      <c r="I3" s="327"/>
      <c r="J3" s="327"/>
      <c r="K3" s="327"/>
      <c r="L3" s="327"/>
      <c r="M3" s="327"/>
      <c r="N3" s="327"/>
      <c r="O3" s="327"/>
    </row>
    <row r="4" spans="1:16" ht="23.25" customHeight="1" x14ac:dyDescent="0.25">
      <c r="A4" s="325"/>
      <c r="B4" s="325"/>
      <c r="C4" s="62" t="s">
        <v>243</v>
      </c>
      <c r="D4" s="37"/>
      <c r="E4" s="37"/>
      <c r="F4" s="38"/>
      <c r="G4" s="38"/>
      <c r="H4" s="326"/>
      <c r="I4" s="327"/>
      <c r="J4" s="327"/>
      <c r="K4" s="327"/>
      <c r="L4" s="327"/>
      <c r="M4" s="327"/>
      <c r="N4" s="327"/>
      <c r="O4" s="327"/>
    </row>
    <row r="5" spans="1:16" ht="27.75" customHeight="1" x14ac:dyDescent="0.25">
      <c r="A5" s="328" t="s">
        <v>5</v>
      </c>
      <c r="B5" s="328"/>
      <c r="C5" s="328"/>
      <c r="D5" s="36" t="s">
        <v>69</v>
      </c>
      <c r="E5" s="36" t="s">
        <v>70</v>
      </c>
      <c r="F5" s="36" t="s">
        <v>71</v>
      </c>
      <c r="G5" s="36" t="s">
        <v>198</v>
      </c>
      <c r="H5" s="36" t="s">
        <v>199</v>
      </c>
      <c r="I5" s="36" t="s">
        <v>200</v>
      </c>
      <c r="J5" s="36" t="s">
        <v>201</v>
      </c>
      <c r="K5" s="36" t="s">
        <v>202</v>
      </c>
      <c r="L5" s="36" t="s">
        <v>203</v>
      </c>
      <c r="M5" s="36" t="s">
        <v>72</v>
      </c>
      <c r="N5" s="36" t="s">
        <v>73</v>
      </c>
      <c r="O5" s="36" t="s">
        <v>204</v>
      </c>
    </row>
    <row r="6" spans="1:16" ht="39.75" customHeight="1" x14ac:dyDescent="0.4">
      <c r="A6" s="329" t="s">
        <v>43</v>
      </c>
      <c r="B6" s="329"/>
      <c r="C6" s="329"/>
      <c r="D6" s="66"/>
      <c r="E6" s="66"/>
      <c r="F6" s="67"/>
      <c r="G6" s="1"/>
      <c r="H6" s="1"/>
      <c r="I6" s="1"/>
      <c r="J6" s="1"/>
      <c r="K6" s="1"/>
      <c r="L6" s="1"/>
      <c r="M6" s="1"/>
      <c r="N6" s="1"/>
      <c r="O6" s="1"/>
    </row>
    <row r="7" spans="1:16" ht="39.75" customHeight="1" x14ac:dyDescent="0.4">
      <c r="A7" s="324" t="s">
        <v>6</v>
      </c>
      <c r="B7" s="324"/>
      <c r="C7" s="324"/>
      <c r="D7" s="29"/>
      <c r="E7" s="29"/>
      <c r="F7" s="1"/>
      <c r="G7" s="67"/>
      <c r="H7" s="67"/>
      <c r="I7" s="67"/>
      <c r="J7" s="1"/>
      <c r="K7" s="1"/>
      <c r="L7" s="1"/>
      <c r="M7" s="1"/>
      <c r="N7" s="1"/>
      <c r="O7" s="1"/>
    </row>
    <row r="8" spans="1:16" ht="39.75" customHeight="1" x14ac:dyDescent="0.25">
      <c r="A8" s="324" t="s">
        <v>7</v>
      </c>
      <c r="B8" s="324"/>
      <c r="C8" s="324"/>
      <c r="D8" s="68"/>
      <c r="E8" s="68"/>
      <c r="F8" s="65"/>
      <c r="G8" s="65"/>
      <c r="H8" s="65"/>
      <c r="I8" s="65"/>
      <c r="J8" s="67"/>
      <c r="K8" s="1"/>
      <c r="L8" s="1"/>
      <c r="M8" s="1"/>
      <c r="N8" s="1"/>
      <c r="O8" s="1"/>
    </row>
    <row r="9" spans="1:16" ht="39.75" customHeight="1" x14ac:dyDescent="0.4">
      <c r="A9" s="324" t="s">
        <v>8</v>
      </c>
      <c r="B9" s="324"/>
      <c r="C9" s="324"/>
      <c r="D9" s="29"/>
      <c r="E9" s="29"/>
      <c r="F9" s="1"/>
      <c r="G9" s="65"/>
      <c r="H9" s="65"/>
      <c r="I9" s="65"/>
      <c r="J9" s="67"/>
      <c r="K9" s="65"/>
      <c r="L9" s="65"/>
      <c r="M9" s="65"/>
      <c r="N9" s="65"/>
      <c r="O9" s="65"/>
      <c r="P9" s="34"/>
    </row>
    <row r="10" spans="1:16" ht="39.75" customHeight="1" x14ac:dyDescent="0.4">
      <c r="A10" s="324" t="s">
        <v>196</v>
      </c>
      <c r="B10" s="324"/>
      <c r="C10" s="324"/>
      <c r="D10" s="29"/>
      <c r="E10" s="29"/>
      <c r="F10" s="1"/>
      <c r="G10" s="65"/>
      <c r="H10" s="65"/>
      <c r="I10" s="65"/>
      <c r="J10" s="67"/>
      <c r="K10" s="65"/>
      <c r="L10" s="65"/>
      <c r="M10" s="65"/>
      <c r="N10" s="65"/>
      <c r="O10" s="65"/>
      <c r="P10" s="34"/>
    </row>
    <row r="11" spans="1:16" ht="39.75" customHeight="1" x14ac:dyDescent="0.4">
      <c r="A11" s="324" t="s">
        <v>10</v>
      </c>
      <c r="B11" s="324"/>
      <c r="C11" s="324"/>
      <c r="D11" s="29"/>
      <c r="E11" s="29"/>
      <c r="F11" s="1"/>
      <c r="G11" s="65"/>
      <c r="H11" s="65"/>
      <c r="I11" s="65"/>
      <c r="J11" s="67"/>
      <c r="K11" s="67"/>
      <c r="L11" s="67"/>
      <c r="M11" s="67"/>
      <c r="N11" s="67"/>
      <c r="O11" s="67"/>
      <c r="P11" s="34"/>
    </row>
    <row r="12" spans="1:16" ht="39.75" customHeight="1" x14ac:dyDescent="0.4">
      <c r="A12" s="324" t="s">
        <v>9</v>
      </c>
      <c r="B12" s="324"/>
      <c r="C12" s="324"/>
      <c r="D12" s="29"/>
      <c r="E12" s="29"/>
      <c r="F12" s="1"/>
      <c r="G12" s="65"/>
      <c r="H12" s="65"/>
      <c r="I12" s="65"/>
      <c r="J12" s="65"/>
      <c r="K12" s="65"/>
      <c r="L12" s="65"/>
      <c r="M12" s="65"/>
      <c r="N12" s="65"/>
      <c r="O12" s="65"/>
      <c r="P12" s="34"/>
    </row>
    <row r="13" spans="1:16" ht="39.75" customHeight="1" x14ac:dyDescent="0.4">
      <c r="A13" s="324" t="s">
        <v>197</v>
      </c>
      <c r="B13" s="324"/>
      <c r="C13" s="324"/>
      <c r="D13" s="29"/>
      <c r="E13" s="29"/>
      <c r="F13" s="65"/>
      <c r="G13" s="65"/>
      <c r="H13" s="65"/>
      <c r="I13" s="65"/>
      <c r="J13" s="65"/>
      <c r="K13" s="65"/>
      <c r="L13" s="65"/>
      <c r="M13" s="67"/>
      <c r="N13" s="67"/>
      <c r="O13" s="67"/>
      <c r="P13" s="34"/>
    </row>
    <row r="14" spans="1:16" ht="39.75" customHeight="1" x14ac:dyDescent="0.4">
      <c r="A14" s="324" t="s">
        <v>11</v>
      </c>
      <c r="B14" s="324"/>
      <c r="C14" s="324"/>
      <c r="D14" s="29"/>
      <c r="E14" s="29"/>
      <c r="F14" s="65"/>
      <c r="G14" s="65"/>
      <c r="H14" s="65"/>
      <c r="I14" s="65"/>
      <c r="J14" s="65"/>
      <c r="K14" s="65"/>
      <c r="L14" s="65"/>
      <c r="M14" s="65"/>
      <c r="N14" s="65"/>
      <c r="O14" s="67"/>
      <c r="P14" s="34"/>
    </row>
  </sheetData>
  <mergeCells count="12">
    <mergeCell ref="A1:B4"/>
    <mergeCell ref="H3:O4"/>
    <mergeCell ref="A9:C9"/>
    <mergeCell ref="A5:C5"/>
    <mergeCell ref="A6:C6"/>
    <mergeCell ref="A7:C7"/>
    <mergeCell ref="A8:C8"/>
    <mergeCell ref="A14:C14"/>
    <mergeCell ref="A10:C10"/>
    <mergeCell ref="A11:C11"/>
    <mergeCell ref="A12:C12"/>
    <mergeCell ref="A13:C13"/>
  </mergeCells>
  <phoneticPr fontId="11" type="noConversion"/>
  <pageMargins left="0.70866141732283472" right="0.70866141732283472" top="0.74803149606299213" bottom="0.74803149606299213" header="0.31496062992125984" footer="0.31496062992125984"/>
  <pageSetup scale="82" orientation="landscape" horizontalDpi="4294967292" verticalDpi="3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2"/>
  <sheetViews>
    <sheetView workbookViewId="0">
      <selection activeCell="D13" sqref="D13:D14"/>
    </sheetView>
  </sheetViews>
  <sheetFormatPr baseColWidth="10" defaultRowHeight="15" x14ac:dyDescent="0.25"/>
  <cols>
    <col min="1" max="1" width="45.140625" customWidth="1"/>
    <col min="2" max="2" width="35.7109375" customWidth="1"/>
    <col min="4" max="4" width="19.85546875" customWidth="1"/>
    <col min="5" max="5" width="18" customWidth="1"/>
    <col min="6" max="6" width="18.5703125" customWidth="1"/>
  </cols>
  <sheetData>
    <row r="1" spans="1:6" ht="15.75" thickBot="1" x14ac:dyDescent="0.3">
      <c r="A1" s="333" t="s">
        <v>44</v>
      </c>
      <c r="B1" s="334"/>
      <c r="C1" s="334"/>
      <c r="D1" s="334"/>
      <c r="E1" s="334"/>
      <c r="F1" s="5"/>
    </row>
    <row r="2" spans="1:6" ht="15.75" thickBot="1" x14ac:dyDescent="0.3">
      <c r="A2" s="6"/>
      <c r="B2" s="6"/>
      <c r="C2" s="6"/>
      <c r="D2" s="6"/>
      <c r="E2" s="6"/>
      <c r="F2" s="7"/>
    </row>
    <row r="3" spans="1:6" ht="15.75" thickBot="1" x14ac:dyDescent="0.3">
      <c r="A3" s="8" t="s">
        <v>22</v>
      </c>
      <c r="B3" s="9" t="s">
        <v>23</v>
      </c>
      <c r="C3" s="10" t="s">
        <v>24</v>
      </c>
      <c r="D3" s="10" t="s">
        <v>25</v>
      </c>
      <c r="E3" s="10" t="s">
        <v>26</v>
      </c>
      <c r="F3" s="8" t="s">
        <v>27</v>
      </c>
    </row>
    <row r="4" spans="1:6" x14ac:dyDescent="0.25">
      <c r="A4" s="6"/>
      <c r="B4" s="6"/>
      <c r="C4" s="6"/>
      <c r="D4" s="6"/>
      <c r="E4" s="6"/>
      <c r="F4" s="7"/>
    </row>
    <row r="5" spans="1:6" ht="30" customHeight="1" thickBot="1" x14ac:dyDescent="0.3">
      <c r="A5" s="28" t="s">
        <v>28</v>
      </c>
      <c r="B5" s="6"/>
      <c r="C5" s="6"/>
      <c r="D5" s="335"/>
      <c r="E5" s="335"/>
      <c r="F5" s="335"/>
    </row>
    <row r="6" spans="1:6" ht="15.75" thickBot="1" x14ac:dyDescent="0.3">
      <c r="A6" s="11"/>
      <c r="B6" s="3"/>
      <c r="C6" s="3"/>
      <c r="D6" s="336" t="s">
        <v>29</v>
      </c>
      <c r="E6" s="337"/>
      <c r="F6" s="338"/>
    </row>
    <row r="7" spans="1:6" ht="15.75" thickBot="1" x14ac:dyDescent="0.3">
      <c r="A7" s="12" t="s">
        <v>24</v>
      </c>
      <c r="B7" s="13" t="s">
        <v>30</v>
      </c>
      <c r="C7" s="3"/>
      <c r="D7" s="339"/>
      <c r="E7" s="340"/>
      <c r="F7" s="341"/>
    </row>
    <row r="8" spans="1:6" ht="45" customHeight="1" thickBot="1" x14ac:dyDescent="0.3">
      <c r="A8" s="14" t="s">
        <v>31</v>
      </c>
      <c r="B8" s="15" t="s">
        <v>45</v>
      </c>
      <c r="C8" s="3"/>
      <c r="D8" s="16" t="s">
        <v>32</v>
      </c>
      <c r="E8" s="17" t="s">
        <v>33</v>
      </c>
      <c r="F8" s="18" t="s">
        <v>34</v>
      </c>
    </row>
    <row r="9" spans="1:6" ht="56.25" customHeight="1" x14ac:dyDescent="0.25">
      <c r="A9" s="19" t="s">
        <v>36</v>
      </c>
      <c r="B9" s="20">
        <v>3</v>
      </c>
      <c r="C9" s="3"/>
      <c r="D9" s="31" t="s">
        <v>35</v>
      </c>
      <c r="E9" s="32"/>
      <c r="F9" s="33" t="s">
        <v>55</v>
      </c>
    </row>
    <row r="10" spans="1:6" ht="53.25" customHeight="1" thickBot="1" x14ac:dyDescent="0.3">
      <c r="A10" s="21" t="s">
        <v>37</v>
      </c>
      <c r="B10" s="30" t="s">
        <v>46</v>
      </c>
      <c r="C10" s="3"/>
      <c r="D10" s="342" t="s">
        <v>38</v>
      </c>
      <c r="E10" s="343"/>
      <c r="F10" s="344" t="s">
        <v>54</v>
      </c>
    </row>
    <row r="11" spans="1:6" ht="10.5" customHeight="1" thickBot="1" x14ac:dyDescent="0.3">
      <c r="B11" s="23"/>
      <c r="C11" s="3"/>
      <c r="D11" s="342"/>
      <c r="E11" s="343"/>
      <c r="F11" s="344"/>
    </row>
    <row r="12" spans="1:6" ht="17.25" customHeight="1" thickBot="1" x14ac:dyDescent="0.3">
      <c r="A12" s="24" t="s">
        <v>25</v>
      </c>
      <c r="B12" s="13" t="s">
        <v>30</v>
      </c>
      <c r="C12" s="3"/>
      <c r="D12" s="342"/>
      <c r="E12" s="343"/>
      <c r="F12" s="344"/>
    </row>
    <row r="13" spans="1:6" ht="48" customHeight="1" thickBot="1" x14ac:dyDescent="0.3">
      <c r="A13" s="14" t="s">
        <v>39</v>
      </c>
      <c r="B13" s="15" t="s">
        <v>47</v>
      </c>
      <c r="C13" s="3"/>
      <c r="D13" s="330" t="s">
        <v>40</v>
      </c>
      <c r="E13" s="331"/>
      <c r="F13" s="332" t="s">
        <v>53</v>
      </c>
    </row>
    <row r="14" spans="1:6" ht="46.5" customHeight="1" thickBot="1" x14ac:dyDescent="0.3">
      <c r="A14" s="19" t="s">
        <v>41</v>
      </c>
      <c r="B14" s="20">
        <v>3</v>
      </c>
      <c r="C14" s="3"/>
      <c r="D14" s="330"/>
      <c r="E14" s="331"/>
      <c r="F14" s="332"/>
    </row>
    <row r="15" spans="1:6" ht="47.25" customHeight="1" thickBot="1" x14ac:dyDescent="0.3">
      <c r="A15" s="21" t="s">
        <v>42</v>
      </c>
      <c r="B15" s="22" t="s">
        <v>48</v>
      </c>
      <c r="C15" s="3"/>
      <c r="D15" s="3"/>
      <c r="E15" s="4"/>
      <c r="F15" s="4"/>
    </row>
    <row r="16" spans="1:6" ht="15.75" thickBot="1" x14ac:dyDescent="0.3">
      <c r="B16" s="23"/>
      <c r="C16" s="3"/>
      <c r="D16" s="3"/>
      <c r="E16" s="4"/>
      <c r="F16" s="4"/>
    </row>
    <row r="17" spans="1:6" ht="15.75" thickBot="1" x14ac:dyDescent="0.3">
      <c r="A17" s="24" t="s">
        <v>26</v>
      </c>
      <c r="B17" s="25" t="s">
        <v>30</v>
      </c>
      <c r="C17" s="3"/>
      <c r="D17" s="3"/>
      <c r="E17" s="4"/>
      <c r="F17" s="4"/>
    </row>
    <row r="18" spans="1:6" ht="45" customHeight="1" x14ac:dyDescent="0.25">
      <c r="A18" s="19" t="s">
        <v>50</v>
      </c>
      <c r="B18" s="26" t="s">
        <v>49</v>
      </c>
      <c r="C18" s="3"/>
      <c r="D18" s="3"/>
      <c r="E18" s="4"/>
      <c r="F18" s="4"/>
    </row>
    <row r="19" spans="1:6" ht="61.5" customHeight="1" x14ac:dyDescent="0.25">
      <c r="A19" s="19" t="s">
        <v>51</v>
      </c>
      <c r="B19" s="27">
        <v>3</v>
      </c>
      <c r="C19" s="3"/>
      <c r="D19" s="3"/>
      <c r="E19" s="4"/>
      <c r="F19" s="4"/>
    </row>
    <row r="20" spans="1:6" ht="60" customHeight="1" x14ac:dyDescent="0.25">
      <c r="A20" s="19" t="s">
        <v>52</v>
      </c>
      <c r="B20" s="27" t="s">
        <v>48</v>
      </c>
      <c r="C20" s="3"/>
      <c r="D20" s="3"/>
      <c r="E20" s="4"/>
      <c r="F20" s="4"/>
    </row>
    <row r="21" spans="1:6" x14ac:dyDescent="0.25">
      <c r="B21" s="23"/>
      <c r="C21" s="23"/>
      <c r="D21" s="23"/>
      <c r="E21" s="23"/>
      <c r="F21" s="23"/>
    </row>
    <row r="22" spans="1:6" x14ac:dyDescent="0.25">
      <c r="B22" s="23"/>
      <c r="C22" s="23"/>
      <c r="D22" s="23"/>
      <c r="E22" s="23"/>
      <c r="F22" s="23"/>
    </row>
  </sheetData>
  <mergeCells count="9">
    <mergeCell ref="D13:D14"/>
    <mergeCell ref="E13:E14"/>
    <mergeCell ref="F13:F14"/>
    <mergeCell ref="A1:E1"/>
    <mergeCell ref="D5:F5"/>
    <mergeCell ref="D6:F7"/>
    <mergeCell ref="D10:D12"/>
    <mergeCell ref="E10:E12"/>
    <mergeCell ref="F10:F12"/>
  </mergeCells>
  <pageMargins left="0.7" right="0.7" top="0.75" bottom="0.75" header="0.3" footer="0.3"/>
  <pageSetup orientation="portrait" horizontalDpi="0" verticalDpi="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3"/>
  <sheetViews>
    <sheetView topLeftCell="A10" workbookViewId="0">
      <selection activeCell="I7" sqref="I7"/>
    </sheetView>
  </sheetViews>
  <sheetFormatPr baseColWidth="10" defaultRowHeight="15" x14ac:dyDescent="0.25"/>
  <sheetData>
    <row r="1" spans="1:7" x14ac:dyDescent="0.25">
      <c r="A1" s="42"/>
      <c r="B1" s="355"/>
      <c r="C1" s="356"/>
      <c r="D1" s="356"/>
      <c r="E1" s="348"/>
      <c r="F1" s="348"/>
      <c r="G1" s="350"/>
    </row>
    <row r="2" spans="1:7" ht="15.75" thickBot="1" x14ac:dyDescent="0.3">
      <c r="A2" s="43"/>
      <c r="B2" s="355"/>
      <c r="C2" s="357"/>
      <c r="D2" s="357"/>
      <c r="E2" s="349"/>
      <c r="F2" s="349"/>
      <c r="G2" s="351"/>
    </row>
    <row r="3" spans="1:7" ht="24.75" thickBot="1" x14ac:dyDescent="0.3">
      <c r="A3" s="44"/>
      <c r="B3" s="45"/>
      <c r="C3" s="45"/>
      <c r="D3" s="45"/>
      <c r="E3" s="46" t="s">
        <v>0</v>
      </c>
      <c r="F3" s="46"/>
      <c r="G3" s="47"/>
    </row>
    <row r="4" spans="1:7" ht="48.75" thickBot="1" x14ac:dyDescent="0.3">
      <c r="A4" s="48" t="s">
        <v>1</v>
      </c>
      <c r="B4" s="49" t="s">
        <v>56</v>
      </c>
      <c r="C4" s="49" t="s">
        <v>57</v>
      </c>
      <c r="D4" s="49" t="s">
        <v>58</v>
      </c>
      <c r="E4" s="49" t="s">
        <v>59</v>
      </c>
      <c r="F4" s="49" t="s">
        <v>60</v>
      </c>
      <c r="G4" s="243" t="s">
        <v>61</v>
      </c>
    </row>
    <row r="5" spans="1:7" ht="48.75" thickBot="1" x14ac:dyDescent="0.3">
      <c r="A5" s="228">
        <v>1</v>
      </c>
      <c r="B5" s="50" t="s">
        <v>78</v>
      </c>
      <c r="C5" s="51">
        <v>5</v>
      </c>
      <c r="D5" s="51">
        <v>4</v>
      </c>
      <c r="E5" s="51">
        <v>5</v>
      </c>
      <c r="F5" s="51">
        <v>5</v>
      </c>
      <c r="G5" s="244">
        <f t="shared" ref="G5:G14" si="0">PRODUCT(C5:F5)</f>
        <v>500</v>
      </c>
    </row>
    <row r="6" spans="1:7" ht="48.75" thickBot="1" x14ac:dyDescent="0.3">
      <c r="A6" s="228">
        <v>2</v>
      </c>
      <c r="B6" s="50" t="s">
        <v>244</v>
      </c>
      <c r="C6" s="51">
        <v>5</v>
      </c>
      <c r="D6" s="51">
        <v>5</v>
      </c>
      <c r="E6" s="51">
        <v>5</v>
      </c>
      <c r="F6" s="52">
        <v>4</v>
      </c>
      <c r="G6" s="244">
        <f t="shared" si="0"/>
        <v>500</v>
      </c>
    </row>
    <row r="7" spans="1:7" ht="48.75" thickBot="1" x14ac:dyDescent="0.3">
      <c r="A7" s="228">
        <v>3</v>
      </c>
      <c r="B7" s="50" t="s">
        <v>460</v>
      </c>
      <c r="C7" s="53">
        <v>5</v>
      </c>
      <c r="D7" s="53">
        <v>4</v>
      </c>
      <c r="E7" s="53">
        <v>5</v>
      </c>
      <c r="F7" s="54">
        <v>3</v>
      </c>
      <c r="G7" s="244">
        <f t="shared" si="0"/>
        <v>300</v>
      </c>
    </row>
    <row r="8" spans="1:7" ht="24.75" thickBot="1" x14ac:dyDescent="0.3">
      <c r="A8" s="228">
        <v>4</v>
      </c>
      <c r="B8" s="50" t="s">
        <v>461</v>
      </c>
      <c r="C8" s="51">
        <v>4</v>
      </c>
      <c r="D8" s="51">
        <v>3</v>
      </c>
      <c r="E8" s="51">
        <v>3</v>
      </c>
      <c r="F8" s="51">
        <v>4</v>
      </c>
      <c r="G8" s="244">
        <f t="shared" si="0"/>
        <v>144</v>
      </c>
    </row>
    <row r="9" spans="1:7" ht="36.75" thickBot="1" x14ac:dyDescent="0.3">
      <c r="A9" s="228">
        <v>5</v>
      </c>
      <c r="B9" s="50" t="s">
        <v>222</v>
      </c>
      <c r="C9" s="51">
        <v>3</v>
      </c>
      <c r="D9" s="51">
        <v>2</v>
      </c>
      <c r="E9" s="51">
        <v>4</v>
      </c>
      <c r="F9" s="51">
        <v>5</v>
      </c>
      <c r="G9" s="245">
        <f t="shared" si="0"/>
        <v>120</v>
      </c>
    </row>
    <row r="10" spans="1:7" ht="24.75" thickBot="1" x14ac:dyDescent="0.3">
      <c r="A10" s="228">
        <v>6</v>
      </c>
      <c r="B10" s="50" t="s">
        <v>68</v>
      </c>
      <c r="C10" s="51">
        <v>3</v>
      </c>
      <c r="D10" s="51">
        <v>3</v>
      </c>
      <c r="E10" s="51">
        <v>4</v>
      </c>
      <c r="F10" s="51">
        <v>3</v>
      </c>
      <c r="G10" s="245">
        <f t="shared" si="0"/>
        <v>108</v>
      </c>
    </row>
    <row r="11" spans="1:7" ht="24.75" thickBot="1" x14ac:dyDescent="0.3">
      <c r="A11" s="228">
        <v>7</v>
      </c>
      <c r="B11" s="50" t="s">
        <v>67</v>
      </c>
      <c r="C11" s="51">
        <v>3</v>
      </c>
      <c r="D11" s="51">
        <v>2</v>
      </c>
      <c r="E11" s="51">
        <v>3</v>
      </c>
      <c r="F11" s="51">
        <v>5</v>
      </c>
      <c r="G11" s="245">
        <f t="shared" si="0"/>
        <v>90</v>
      </c>
    </row>
    <row r="12" spans="1:7" ht="24.75" thickBot="1" x14ac:dyDescent="0.3">
      <c r="A12" s="228">
        <v>8</v>
      </c>
      <c r="B12" s="50" t="s">
        <v>66</v>
      </c>
      <c r="C12" s="51">
        <v>3</v>
      </c>
      <c r="D12" s="51">
        <v>2</v>
      </c>
      <c r="E12" s="51">
        <v>3</v>
      </c>
      <c r="F12" s="51">
        <v>4</v>
      </c>
      <c r="G12" s="245">
        <f t="shared" si="0"/>
        <v>72</v>
      </c>
    </row>
    <row r="13" spans="1:7" ht="36.75" thickBot="1" x14ac:dyDescent="0.3">
      <c r="A13" s="228">
        <v>9</v>
      </c>
      <c r="B13" s="50" t="s">
        <v>77</v>
      </c>
      <c r="C13" s="53">
        <v>3</v>
      </c>
      <c r="D13" s="53">
        <v>2</v>
      </c>
      <c r="E13" s="53">
        <v>3</v>
      </c>
      <c r="F13" s="53">
        <v>4</v>
      </c>
      <c r="G13" s="245">
        <f t="shared" si="0"/>
        <v>72</v>
      </c>
    </row>
    <row r="14" spans="1:7" ht="48.75" thickBot="1" x14ac:dyDescent="0.3">
      <c r="A14" s="228">
        <v>10</v>
      </c>
      <c r="B14" s="50" t="s">
        <v>79</v>
      </c>
      <c r="C14" s="51">
        <v>2</v>
      </c>
      <c r="D14" s="51">
        <v>2</v>
      </c>
      <c r="E14" s="51">
        <v>5</v>
      </c>
      <c r="F14" s="51">
        <v>2</v>
      </c>
      <c r="G14" s="245">
        <f t="shared" si="0"/>
        <v>40</v>
      </c>
    </row>
    <row r="15" spans="1:7" x14ac:dyDescent="0.25">
      <c r="A15" s="227"/>
      <c r="B15" s="227"/>
      <c r="C15" s="227"/>
      <c r="D15" s="227"/>
      <c r="E15" s="227"/>
      <c r="F15" s="227"/>
      <c r="G15" s="227"/>
    </row>
    <row r="16" spans="1:7" ht="15.75" thickBot="1" x14ac:dyDescent="0.3">
      <c r="A16" s="227"/>
      <c r="B16" s="227"/>
      <c r="C16" s="352"/>
      <c r="D16" s="352"/>
      <c r="E16" s="227"/>
      <c r="F16" s="227"/>
      <c r="G16" s="227"/>
    </row>
    <row r="17" spans="1:7" ht="15.75" thickBot="1" x14ac:dyDescent="0.3">
      <c r="A17" s="227"/>
      <c r="B17" s="55"/>
      <c r="C17" s="353" t="s">
        <v>62</v>
      </c>
      <c r="D17" s="354"/>
      <c r="E17" s="226"/>
      <c r="F17" s="226"/>
      <c r="G17" s="227"/>
    </row>
    <row r="18" spans="1:7" ht="15.75" thickBot="1" x14ac:dyDescent="0.3">
      <c r="A18" s="227"/>
      <c r="B18" s="56">
        <v>5</v>
      </c>
      <c r="C18" s="346">
        <v>25</v>
      </c>
      <c r="D18" s="347"/>
      <c r="E18" s="57"/>
      <c r="F18" s="58" t="s">
        <v>63</v>
      </c>
      <c r="G18" s="227"/>
    </row>
    <row r="19" spans="1:7" ht="15.75" thickBot="1" x14ac:dyDescent="0.3">
      <c r="A19" s="227"/>
      <c r="B19" s="56">
        <v>25</v>
      </c>
      <c r="C19" s="346">
        <v>125</v>
      </c>
      <c r="D19" s="347"/>
      <c r="E19" s="59"/>
      <c r="F19" s="58" t="s">
        <v>64</v>
      </c>
      <c r="G19" s="227"/>
    </row>
    <row r="20" spans="1:7" ht="15.75" thickBot="1" x14ac:dyDescent="0.3">
      <c r="A20" s="227"/>
      <c r="B20" s="56">
        <v>125</v>
      </c>
      <c r="C20" s="346">
        <v>625</v>
      </c>
      <c r="D20" s="347"/>
      <c r="E20" s="60"/>
      <c r="F20" s="58" t="s">
        <v>65</v>
      </c>
      <c r="G20" s="227"/>
    </row>
    <row r="21" spans="1:7" x14ac:dyDescent="0.25">
      <c r="A21" s="227"/>
      <c r="B21" s="227"/>
      <c r="C21" s="345"/>
      <c r="D21" s="345"/>
      <c r="E21" s="227"/>
      <c r="F21" s="227"/>
      <c r="G21" s="227"/>
    </row>
    <row r="22" spans="1:7" ht="15.75" thickBot="1" x14ac:dyDescent="0.3">
      <c r="A22" s="123"/>
      <c r="B22" s="123"/>
      <c r="C22" s="123"/>
      <c r="D22" s="123"/>
      <c r="E22" s="123"/>
      <c r="F22" s="123"/>
      <c r="G22" s="123"/>
    </row>
    <row r="23" spans="1:7" x14ac:dyDescent="0.25">
      <c r="A23" s="227"/>
      <c r="B23" s="227"/>
      <c r="C23" s="345"/>
      <c r="D23" s="345"/>
      <c r="E23" s="227"/>
      <c r="F23" s="227"/>
      <c r="G23" s="227"/>
    </row>
  </sheetData>
  <mergeCells count="13">
    <mergeCell ref="B1:B2"/>
    <mergeCell ref="C1:C2"/>
    <mergeCell ref="D1:D2"/>
    <mergeCell ref="E1:E2"/>
    <mergeCell ref="C21:D21"/>
    <mergeCell ref="C23:D23"/>
    <mergeCell ref="C19:D19"/>
    <mergeCell ref="F1:F2"/>
    <mergeCell ref="G1:G2"/>
    <mergeCell ref="C16:D16"/>
    <mergeCell ref="C17:D17"/>
    <mergeCell ref="C18:D18"/>
    <mergeCell ref="C20:D20"/>
  </mergeCells>
  <pageMargins left="0.7" right="0.7" top="0.75" bottom="0.75" header="0.3" footer="0.3"/>
  <pageSetup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671"/>
  <sheetViews>
    <sheetView topLeftCell="A653" zoomScale="72" zoomScaleNormal="72" workbookViewId="0">
      <selection activeCell="K604" sqref="K604"/>
    </sheetView>
  </sheetViews>
  <sheetFormatPr baseColWidth="10" defaultRowHeight="23.45" customHeight="1" x14ac:dyDescent="0.25"/>
  <cols>
    <col min="1" max="1" width="10.5703125" style="124" customWidth="1"/>
    <col min="2" max="2" width="43" style="124" customWidth="1"/>
    <col min="3" max="3" width="10.42578125" style="124" customWidth="1"/>
    <col min="4" max="4" width="11.140625" style="124" customWidth="1"/>
    <col min="5" max="5" width="14.5703125" style="124" customWidth="1"/>
    <col min="6" max="6" width="13.28515625" style="124" customWidth="1"/>
    <col min="7" max="7" width="12.5703125" style="124" customWidth="1"/>
    <col min="8" max="8" width="11.42578125" style="124"/>
    <col min="9" max="9" width="12.85546875" style="124" customWidth="1"/>
    <col min="10" max="10" width="11.42578125" style="124"/>
    <col min="11" max="11" width="11.28515625" style="124" customWidth="1"/>
    <col min="12" max="12" width="9.140625" style="124" customWidth="1"/>
    <col min="13" max="13" width="8.85546875" style="124" customWidth="1"/>
    <col min="14" max="14" width="11.42578125" style="124"/>
    <col min="15" max="17" width="11.42578125" style="123"/>
    <col min="18" max="18" width="63.140625" style="123" customWidth="1"/>
    <col min="19" max="19" width="11.42578125" style="123"/>
    <col min="20" max="20" width="23.7109375" style="123" customWidth="1"/>
    <col min="21" max="16384" width="11.42578125" style="123"/>
  </cols>
  <sheetData>
    <row r="1" spans="1:14" ht="23.45" customHeight="1" x14ac:dyDescent="0.25">
      <c r="A1" s="510"/>
      <c r="B1" s="510"/>
      <c r="C1" s="368" t="s">
        <v>80</v>
      </c>
      <c r="D1" s="368"/>
      <c r="E1" s="368"/>
      <c r="F1" s="368"/>
      <c r="G1" s="368"/>
      <c r="H1" s="358" t="s">
        <v>81</v>
      </c>
      <c r="I1" s="358"/>
      <c r="J1" s="358"/>
      <c r="K1" s="358"/>
      <c r="N1" s="123"/>
    </row>
    <row r="2" spans="1:14" ht="23.45" customHeight="1" x14ac:dyDescent="0.25">
      <c r="A2" s="510"/>
      <c r="B2" s="510"/>
      <c r="C2" s="368"/>
      <c r="D2" s="368"/>
      <c r="E2" s="368"/>
      <c r="F2" s="368"/>
      <c r="G2" s="368"/>
      <c r="H2" s="358"/>
      <c r="I2" s="358"/>
      <c r="J2" s="358"/>
      <c r="K2" s="358"/>
      <c r="N2" s="123"/>
    </row>
    <row r="3" spans="1:14" ht="23.45" customHeight="1" x14ac:dyDescent="0.25">
      <c r="A3" s="510"/>
      <c r="B3" s="510"/>
      <c r="C3" s="368" t="s">
        <v>123</v>
      </c>
      <c r="D3" s="368"/>
      <c r="E3" s="368"/>
      <c r="F3" s="368"/>
      <c r="G3" s="368"/>
      <c r="H3" s="358" t="s">
        <v>82</v>
      </c>
      <c r="I3" s="358"/>
      <c r="J3" s="358"/>
      <c r="K3" s="358"/>
      <c r="N3" s="123"/>
    </row>
    <row r="4" spans="1:14" ht="23.45" customHeight="1" x14ac:dyDescent="0.25">
      <c r="A4" s="510"/>
      <c r="B4" s="510"/>
      <c r="C4" s="368"/>
      <c r="D4" s="368"/>
      <c r="E4" s="368"/>
      <c r="F4" s="368"/>
      <c r="G4" s="368"/>
      <c r="H4" s="358"/>
      <c r="I4" s="358"/>
      <c r="J4" s="358"/>
      <c r="K4" s="358"/>
      <c r="N4" s="123"/>
    </row>
    <row r="5" spans="1:14" ht="23.45" customHeight="1" x14ac:dyDescent="0.25">
      <c r="A5" s="359" t="s">
        <v>241</v>
      </c>
      <c r="B5" s="359"/>
      <c r="C5" s="359"/>
      <c r="D5" s="359"/>
      <c r="E5" s="359"/>
      <c r="F5" s="359"/>
      <c r="G5" s="359"/>
      <c r="H5" s="359"/>
      <c r="I5" s="359"/>
      <c r="J5" s="359"/>
      <c r="K5" s="359"/>
      <c r="N5" s="123"/>
    </row>
    <row r="6" spans="1:14" ht="57.75" customHeight="1" x14ac:dyDescent="0.25">
      <c r="A6" s="364" t="s">
        <v>83</v>
      </c>
      <c r="B6" s="364"/>
      <c r="C6" s="365" t="s">
        <v>74</v>
      </c>
      <c r="D6" s="365"/>
      <c r="E6" s="365"/>
      <c r="F6" s="365" t="s">
        <v>84</v>
      </c>
      <c r="G6" s="365"/>
      <c r="H6" s="366" t="s">
        <v>124</v>
      </c>
      <c r="I6" s="366"/>
      <c r="J6" s="366"/>
      <c r="K6" s="366"/>
      <c r="N6" s="123"/>
    </row>
    <row r="7" spans="1:14" ht="23.45" customHeight="1" x14ac:dyDescent="0.25">
      <c r="A7" s="367" t="s">
        <v>125</v>
      </c>
      <c r="B7" s="367"/>
      <c r="C7" s="367"/>
      <c r="D7" s="367"/>
      <c r="E7" s="367"/>
      <c r="F7" s="367"/>
      <c r="G7" s="367"/>
      <c r="H7" s="367"/>
      <c r="I7" s="367"/>
      <c r="J7" s="367"/>
      <c r="K7" s="367"/>
      <c r="N7" s="123"/>
    </row>
    <row r="8" spans="1:14" ht="23.45" customHeight="1" x14ac:dyDescent="0.25">
      <c r="A8" s="362" t="s">
        <v>126</v>
      </c>
      <c r="B8" s="362"/>
      <c r="C8" s="362"/>
      <c r="D8" s="362"/>
      <c r="E8" s="362"/>
      <c r="F8" s="362"/>
      <c r="G8" s="362"/>
      <c r="H8" s="362"/>
      <c r="I8" s="362"/>
      <c r="J8" s="362"/>
      <c r="K8" s="362"/>
      <c r="N8" s="123"/>
    </row>
    <row r="9" spans="1:14" ht="23.45" customHeight="1" x14ac:dyDescent="0.25">
      <c r="A9" s="362"/>
      <c r="B9" s="362"/>
      <c r="C9" s="362"/>
      <c r="D9" s="362"/>
      <c r="E9" s="362"/>
      <c r="F9" s="362"/>
      <c r="G9" s="362"/>
      <c r="H9" s="362"/>
      <c r="I9" s="362"/>
      <c r="J9" s="362"/>
      <c r="K9" s="362"/>
      <c r="N9" s="123"/>
    </row>
    <row r="10" spans="1:14" ht="23.45" customHeight="1" x14ac:dyDescent="0.25">
      <c r="A10" s="362"/>
      <c r="B10" s="362"/>
      <c r="C10" s="362"/>
      <c r="D10" s="362"/>
      <c r="E10" s="362"/>
      <c r="F10" s="362"/>
      <c r="G10" s="362"/>
      <c r="H10" s="362"/>
      <c r="I10" s="362"/>
      <c r="J10" s="362"/>
      <c r="K10" s="362"/>
      <c r="N10" s="123"/>
    </row>
    <row r="11" spans="1:14" ht="5.25" customHeight="1" x14ac:dyDescent="0.25">
      <c r="A11" s="362"/>
      <c r="B11" s="362"/>
      <c r="C11" s="362"/>
      <c r="D11" s="362"/>
      <c r="E11" s="362"/>
      <c r="F11" s="362"/>
      <c r="G11" s="362"/>
      <c r="H11" s="362"/>
      <c r="I11" s="362"/>
      <c r="J11" s="362"/>
      <c r="K11" s="362"/>
      <c r="N11" s="123"/>
    </row>
    <row r="12" spans="1:14" ht="23.45" customHeight="1" x14ac:dyDescent="0.25">
      <c r="A12" s="360" t="s">
        <v>127</v>
      </c>
      <c r="B12" s="360"/>
      <c r="C12" s="360"/>
      <c r="D12" s="360"/>
      <c r="E12" s="360"/>
      <c r="F12" s="360" t="s">
        <v>128</v>
      </c>
      <c r="G12" s="360"/>
      <c r="H12" s="360"/>
      <c r="I12" s="360"/>
      <c r="J12" s="360"/>
      <c r="K12" s="360"/>
      <c r="N12" s="123"/>
    </row>
    <row r="13" spans="1:14" ht="48" customHeight="1" x14ac:dyDescent="0.25">
      <c r="A13" s="125" t="s">
        <v>129</v>
      </c>
      <c r="B13" s="361" t="s">
        <v>130</v>
      </c>
      <c r="C13" s="361"/>
      <c r="D13" s="361"/>
      <c r="E13" s="361"/>
      <c r="F13" s="362" t="s">
        <v>131</v>
      </c>
      <c r="G13" s="362"/>
      <c r="H13" s="362"/>
      <c r="I13" s="362"/>
      <c r="J13" s="362"/>
      <c r="K13" s="362"/>
      <c r="N13" s="123"/>
    </row>
    <row r="14" spans="1:14" ht="23.45" customHeight="1" x14ac:dyDescent="0.25">
      <c r="A14" s="125" t="s">
        <v>132</v>
      </c>
      <c r="B14" s="361" t="s">
        <v>76</v>
      </c>
      <c r="C14" s="361"/>
      <c r="D14" s="361"/>
      <c r="E14" s="361"/>
      <c r="F14" s="362"/>
      <c r="G14" s="362"/>
      <c r="H14" s="362"/>
      <c r="I14" s="362"/>
      <c r="J14" s="362"/>
      <c r="K14" s="362"/>
      <c r="N14" s="123"/>
    </row>
    <row r="15" spans="1:14" ht="23.45" customHeight="1" x14ac:dyDescent="0.25">
      <c r="A15" s="125" t="s">
        <v>133</v>
      </c>
      <c r="B15" s="361" t="s">
        <v>134</v>
      </c>
      <c r="C15" s="361"/>
      <c r="D15" s="361"/>
      <c r="E15" s="361"/>
      <c r="F15" s="362"/>
      <c r="G15" s="362"/>
      <c r="H15" s="362"/>
      <c r="I15" s="362"/>
      <c r="J15" s="362"/>
      <c r="K15" s="362"/>
      <c r="N15" s="123"/>
    </row>
    <row r="16" spans="1:14" ht="23.45" customHeight="1" x14ac:dyDescent="0.25">
      <c r="A16" s="125" t="s">
        <v>135</v>
      </c>
      <c r="B16" s="361" t="s">
        <v>136</v>
      </c>
      <c r="C16" s="361"/>
      <c r="D16" s="361"/>
      <c r="E16" s="361"/>
      <c r="F16" s="362"/>
      <c r="G16" s="362"/>
      <c r="H16" s="362"/>
      <c r="I16" s="362"/>
      <c r="J16" s="362"/>
      <c r="K16" s="362"/>
      <c r="N16" s="123"/>
    </row>
    <row r="17" spans="1:14" ht="23.45" customHeight="1" x14ac:dyDescent="0.25">
      <c r="A17" s="125" t="s">
        <v>137</v>
      </c>
      <c r="B17" s="363" t="s">
        <v>138</v>
      </c>
      <c r="C17" s="363"/>
      <c r="D17" s="363"/>
      <c r="E17" s="363"/>
      <c r="F17" s="362"/>
      <c r="G17" s="362"/>
      <c r="H17" s="362"/>
      <c r="I17" s="362"/>
      <c r="J17" s="362"/>
      <c r="K17" s="362"/>
      <c r="N17" s="123"/>
    </row>
    <row r="18" spans="1:14" ht="7.5" customHeight="1" x14ac:dyDescent="0.25">
      <c r="A18" s="126"/>
      <c r="B18" s="126"/>
      <c r="C18" s="126"/>
      <c r="D18" s="126"/>
      <c r="E18" s="126"/>
      <c r="F18" s="126"/>
      <c r="G18" s="126"/>
      <c r="H18" s="126"/>
      <c r="I18" s="126"/>
      <c r="J18" s="126"/>
      <c r="K18" s="126"/>
      <c r="N18" s="123"/>
    </row>
    <row r="19" spans="1:14" ht="23.45" customHeight="1" x14ac:dyDescent="0.25">
      <c r="A19" s="365" t="s">
        <v>85</v>
      </c>
      <c r="B19" s="365"/>
      <c r="C19" s="365"/>
      <c r="D19" s="365"/>
      <c r="E19" s="360" t="s">
        <v>87</v>
      </c>
      <c r="F19" s="360"/>
      <c r="G19" s="360"/>
      <c r="H19" s="360" t="s">
        <v>88</v>
      </c>
      <c r="I19" s="360"/>
      <c r="J19" s="360"/>
      <c r="K19" s="360"/>
      <c r="N19" s="123"/>
    </row>
    <row r="20" spans="1:14" ht="23.45" customHeight="1" x14ac:dyDescent="0.25">
      <c r="A20" s="358" t="s">
        <v>139</v>
      </c>
      <c r="B20" s="358"/>
      <c r="C20" s="358"/>
      <c r="D20" s="358"/>
      <c r="E20" s="229" t="s">
        <v>90</v>
      </c>
      <c r="F20" s="229" t="s">
        <v>91</v>
      </c>
      <c r="G20" s="229" t="s">
        <v>92</v>
      </c>
      <c r="H20" s="358" t="s">
        <v>93</v>
      </c>
      <c r="I20" s="358"/>
      <c r="J20" s="358" t="s">
        <v>94</v>
      </c>
      <c r="K20" s="358"/>
      <c r="N20" s="123"/>
    </row>
    <row r="21" spans="1:14" ht="23.45" customHeight="1" x14ac:dyDescent="0.25">
      <c r="A21" s="358"/>
      <c r="B21" s="358"/>
      <c r="C21" s="358"/>
      <c r="D21" s="358"/>
      <c r="E21" s="358">
        <v>3</v>
      </c>
      <c r="F21" s="358"/>
      <c r="G21" s="358"/>
      <c r="H21" s="358" t="s">
        <v>4</v>
      </c>
      <c r="I21" s="358"/>
      <c r="J21" s="358" t="s">
        <v>140</v>
      </c>
      <c r="K21" s="358"/>
      <c r="N21" s="123"/>
    </row>
    <row r="22" spans="1:14" ht="23.45" customHeight="1" x14ac:dyDescent="0.25">
      <c r="A22" s="358"/>
      <c r="B22" s="358"/>
      <c r="C22" s="358"/>
      <c r="D22" s="358"/>
      <c r="E22" s="358"/>
      <c r="F22" s="358"/>
      <c r="G22" s="358"/>
      <c r="H22" s="358"/>
      <c r="I22" s="358"/>
      <c r="J22" s="358"/>
      <c r="K22" s="358"/>
      <c r="N22" s="123"/>
    </row>
    <row r="23" spans="1:14" ht="23.45" customHeight="1" x14ac:dyDescent="0.25">
      <c r="A23" s="371" t="s">
        <v>96</v>
      </c>
      <c r="B23" s="371"/>
      <c r="C23" s="371"/>
      <c r="D23" s="371"/>
      <c r="E23" s="371" t="s">
        <v>97</v>
      </c>
      <c r="F23" s="371"/>
      <c r="G23" s="371" t="s">
        <v>98</v>
      </c>
      <c r="H23" s="371"/>
      <c r="I23" s="230" t="s">
        <v>99</v>
      </c>
      <c r="J23" s="371" t="s">
        <v>100</v>
      </c>
      <c r="K23" s="371"/>
      <c r="N23" s="123"/>
    </row>
    <row r="24" spans="1:14" ht="23.45" customHeight="1" x14ac:dyDescent="0.25">
      <c r="A24" s="368" t="s">
        <v>101</v>
      </c>
      <c r="B24" s="368"/>
      <c r="C24" s="368"/>
      <c r="D24" s="368"/>
      <c r="E24" s="368"/>
      <c r="F24" s="368"/>
      <c r="G24" s="361"/>
      <c r="H24" s="361"/>
      <c r="I24" s="229"/>
      <c r="J24" s="369"/>
      <c r="K24" s="369"/>
      <c r="N24" s="123"/>
    </row>
    <row r="25" spans="1:14" ht="23.45" customHeight="1" x14ac:dyDescent="0.25">
      <c r="A25" s="368" t="s">
        <v>103</v>
      </c>
      <c r="B25" s="368"/>
      <c r="C25" s="368"/>
      <c r="D25" s="368"/>
      <c r="E25" s="368"/>
      <c r="F25" s="368"/>
      <c r="G25" s="361"/>
      <c r="H25" s="361"/>
      <c r="I25" s="229"/>
      <c r="J25" s="369"/>
      <c r="K25" s="369"/>
      <c r="N25" s="123"/>
    </row>
    <row r="26" spans="1:14" ht="23.45" customHeight="1" x14ac:dyDescent="0.25">
      <c r="N26" s="123"/>
    </row>
    <row r="27" spans="1:14" ht="23.45" customHeight="1" x14ac:dyDescent="0.25">
      <c r="N27" s="123"/>
    </row>
    <row r="28" spans="1:14" ht="23.45" customHeight="1" x14ac:dyDescent="0.25">
      <c r="N28" s="123"/>
    </row>
    <row r="29" spans="1:14" ht="23.45" customHeight="1" x14ac:dyDescent="0.25">
      <c r="N29" s="123"/>
    </row>
    <row r="30" spans="1:14" ht="23.45" customHeight="1" x14ac:dyDescent="0.25">
      <c r="N30" s="123"/>
    </row>
    <row r="31" spans="1:14" ht="23.45" customHeight="1" x14ac:dyDescent="0.25">
      <c r="N31" s="123"/>
    </row>
    <row r="32" spans="1:14" ht="23.45" customHeight="1" x14ac:dyDescent="0.25">
      <c r="N32" s="123"/>
    </row>
    <row r="33" spans="1:20" ht="23.45" customHeight="1" x14ac:dyDescent="0.25">
      <c r="N33" s="123"/>
    </row>
    <row r="34" spans="1:20" ht="23.45" customHeight="1" x14ac:dyDescent="0.25">
      <c r="N34" s="123"/>
      <c r="T34" s="370"/>
    </row>
    <row r="35" spans="1:20" ht="23.45" customHeight="1" x14ac:dyDescent="0.25">
      <c r="N35" s="123"/>
      <c r="O35" s="127"/>
      <c r="P35" s="127"/>
      <c r="T35" s="370"/>
    </row>
    <row r="36" spans="1:20" ht="23.45" customHeight="1" x14ac:dyDescent="0.25">
      <c r="N36" s="123"/>
      <c r="T36" s="219"/>
    </row>
    <row r="37" spans="1:20" ht="23.45" customHeight="1" x14ac:dyDescent="0.25">
      <c r="N37" s="123"/>
      <c r="T37" s="219"/>
    </row>
    <row r="38" spans="1:20" ht="23.45" customHeight="1" x14ac:dyDescent="0.25">
      <c r="N38" s="123"/>
      <c r="T38" s="370"/>
    </row>
    <row r="39" spans="1:20" ht="23.45" customHeight="1" x14ac:dyDescent="0.25">
      <c r="N39" s="123"/>
      <c r="R39" s="220"/>
      <c r="T39" s="370"/>
    </row>
    <row r="40" spans="1:20" ht="23.45" customHeight="1" x14ac:dyDescent="0.25">
      <c r="N40" s="123"/>
      <c r="R40" s="220"/>
      <c r="T40" s="219"/>
    </row>
    <row r="41" spans="1:20" ht="23.45" customHeight="1" x14ac:dyDescent="0.25">
      <c r="N41" s="123"/>
      <c r="R41" s="220"/>
    </row>
    <row r="42" spans="1:20" s="129" customFormat="1" ht="23.45" customHeight="1" x14ac:dyDescent="0.25">
      <c r="A42" s="508" t="s">
        <v>104</v>
      </c>
      <c r="B42" s="508"/>
      <c r="C42" s="128" t="s">
        <v>105</v>
      </c>
      <c r="D42" s="128" t="s">
        <v>106</v>
      </c>
      <c r="E42" s="128" t="s">
        <v>107</v>
      </c>
      <c r="F42" s="128" t="s">
        <v>108</v>
      </c>
      <c r="G42" s="128" t="s">
        <v>15</v>
      </c>
      <c r="H42" s="128" t="s">
        <v>16</v>
      </c>
      <c r="I42" s="128" t="s">
        <v>17</v>
      </c>
      <c r="J42" s="128" t="s">
        <v>18</v>
      </c>
      <c r="K42" s="128" t="s">
        <v>19</v>
      </c>
      <c r="L42" s="128" t="s">
        <v>20</v>
      </c>
      <c r="M42" s="128" t="s">
        <v>109</v>
      </c>
      <c r="N42" s="128" t="s">
        <v>21</v>
      </c>
      <c r="R42" s="221"/>
      <c r="T42" s="133"/>
    </row>
    <row r="43" spans="1:20" ht="46.5" customHeight="1" x14ac:dyDescent="0.25">
      <c r="A43" s="506" t="s">
        <v>75</v>
      </c>
      <c r="B43" s="506"/>
      <c r="C43" s="130">
        <v>8498</v>
      </c>
      <c r="D43" s="131">
        <v>4388</v>
      </c>
      <c r="E43" s="188">
        <v>1632</v>
      </c>
      <c r="F43" s="132">
        <v>1506</v>
      </c>
      <c r="G43" s="130">
        <v>1301</v>
      </c>
      <c r="H43" s="133">
        <v>998</v>
      </c>
      <c r="I43" s="130">
        <v>1756</v>
      </c>
      <c r="J43" s="133">
        <v>1999</v>
      </c>
      <c r="K43" s="134">
        <v>1685</v>
      </c>
      <c r="L43" s="133">
        <v>1139</v>
      </c>
      <c r="M43" s="133">
        <v>819</v>
      </c>
      <c r="N43" s="131">
        <v>891</v>
      </c>
      <c r="Q43" s="199"/>
      <c r="R43" s="220"/>
      <c r="S43" s="222"/>
      <c r="T43" s="135"/>
    </row>
    <row r="44" spans="1:20" ht="42" customHeight="1" x14ac:dyDescent="0.25">
      <c r="A44" s="506" t="s">
        <v>76</v>
      </c>
      <c r="B44" s="506"/>
      <c r="C44" s="135">
        <v>2413</v>
      </c>
      <c r="D44" s="136">
        <v>2120</v>
      </c>
      <c r="E44" s="188">
        <v>2050</v>
      </c>
      <c r="F44" s="137">
        <v>1205</v>
      </c>
      <c r="G44" s="135">
        <v>1237</v>
      </c>
      <c r="H44" s="135">
        <v>819</v>
      </c>
      <c r="I44" s="135">
        <v>1113</v>
      </c>
      <c r="J44" s="133">
        <v>1316</v>
      </c>
      <c r="K44" s="138">
        <v>1118</v>
      </c>
      <c r="L44" s="133">
        <v>1158</v>
      </c>
      <c r="M44" s="133">
        <v>885</v>
      </c>
      <c r="N44" s="136">
        <v>882</v>
      </c>
      <c r="Q44" s="199"/>
      <c r="R44" s="220"/>
      <c r="S44" s="223"/>
    </row>
    <row r="45" spans="1:20" ht="23.45" customHeight="1" x14ac:dyDescent="0.25">
      <c r="A45" s="507" t="s">
        <v>141</v>
      </c>
      <c r="B45" s="507"/>
      <c r="C45" s="189">
        <f>+C43/C44</f>
        <v>3.5217571487774553</v>
      </c>
      <c r="D45" s="189">
        <f t="shared" ref="D45:N45" si="0">+D43/D44</f>
        <v>2.0698113207547171</v>
      </c>
      <c r="E45" s="189">
        <f t="shared" si="0"/>
        <v>0.7960975609756098</v>
      </c>
      <c r="F45" s="189">
        <f t="shared" si="0"/>
        <v>1.249792531120332</v>
      </c>
      <c r="G45" s="189">
        <f t="shared" si="0"/>
        <v>1.051738075990299</v>
      </c>
      <c r="H45" s="189">
        <f t="shared" si="0"/>
        <v>1.2185592185592184</v>
      </c>
      <c r="I45" s="189">
        <f t="shared" si="0"/>
        <v>1.577717879604672</v>
      </c>
      <c r="J45" s="189">
        <f t="shared" si="0"/>
        <v>1.5189969604863223</v>
      </c>
      <c r="K45" s="189">
        <f t="shared" si="0"/>
        <v>1.5071556350626119</v>
      </c>
      <c r="L45" s="189">
        <f t="shared" si="0"/>
        <v>0.9835924006908463</v>
      </c>
      <c r="M45" s="189">
        <f t="shared" si="0"/>
        <v>0.92542372881355928</v>
      </c>
      <c r="N45" s="190">
        <f t="shared" si="0"/>
        <v>1.010204081632653</v>
      </c>
      <c r="R45" s="220"/>
    </row>
    <row r="46" spans="1:20" ht="23.45" customHeight="1" x14ac:dyDescent="0.25">
      <c r="A46" s="139"/>
      <c r="B46" s="139"/>
      <c r="C46" s="191"/>
      <c r="D46" s="191"/>
      <c r="E46" s="191"/>
      <c r="F46" s="192"/>
      <c r="G46" s="192"/>
      <c r="H46" s="192"/>
      <c r="I46" s="192"/>
      <c r="J46" s="191"/>
      <c r="K46" s="191"/>
      <c r="L46" s="191"/>
      <c r="M46" s="191"/>
      <c r="N46" s="193"/>
    </row>
    <row r="47" spans="1:20" ht="60" customHeight="1" x14ac:dyDescent="0.25">
      <c r="A47" s="368" t="s">
        <v>110</v>
      </c>
      <c r="B47" s="368"/>
      <c r="C47" s="125" t="s">
        <v>74</v>
      </c>
      <c r="D47" s="194" t="s">
        <v>430</v>
      </c>
      <c r="F47" s="368" t="s">
        <v>111</v>
      </c>
      <c r="G47" s="368"/>
      <c r="H47" s="368"/>
      <c r="I47" s="368"/>
      <c r="J47" s="126"/>
      <c r="K47" s="126"/>
      <c r="L47" s="126"/>
      <c r="M47" s="126"/>
      <c r="N47" s="133"/>
    </row>
    <row r="48" spans="1:20" ht="23.45" customHeight="1" x14ac:dyDescent="0.25">
      <c r="A48" s="369" t="s">
        <v>112</v>
      </c>
      <c r="B48" s="369"/>
      <c r="C48" s="195">
        <f>SUM(C45)</f>
        <v>3.5217571487774553</v>
      </c>
      <c r="D48" s="196">
        <v>3</v>
      </c>
      <c r="F48" s="374" t="s">
        <v>431</v>
      </c>
      <c r="G48" s="374"/>
      <c r="H48" s="374"/>
      <c r="I48" s="374"/>
      <c r="J48" s="374"/>
      <c r="K48" s="374"/>
      <c r="L48" s="374"/>
      <c r="M48" s="374"/>
      <c r="N48" s="374"/>
    </row>
    <row r="49" spans="1:14" ht="23.45" customHeight="1" x14ac:dyDescent="0.25">
      <c r="A49" s="369" t="s">
        <v>106</v>
      </c>
      <c r="B49" s="369"/>
      <c r="C49" s="195">
        <f>SUM(D45)</f>
        <v>2.0698113207547171</v>
      </c>
      <c r="D49" s="196">
        <v>3</v>
      </c>
      <c r="F49" s="374"/>
      <c r="G49" s="374"/>
      <c r="H49" s="374"/>
      <c r="I49" s="374"/>
      <c r="J49" s="374"/>
      <c r="K49" s="374"/>
      <c r="L49" s="374"/>
      <c r="M49" s="374"/>
      <c r="N49" s="374"/>
    </row>
    <row r="50" spans="1:14" ht="23.45" customHeight="1" x14ac:dyDescent="0.25">
      <c r="A50" s="369" t="s">
        <v>107</v>
      </c>
      <c r="B50" s="369"/>
      <c r="C50" s="195">
        <f>SUM(E45)</f>
        <v>0.7960975609756098</v>
      </c>
      <c r="D50" s="196">
        <v>3</v>
      </c>
      <c r="F50" s="374"/>
      <c r="G50" s="374"/>
      <c r="H50" s="374"/>
      <c r="I50" s="374"/>
      <c r="J50" s="374"/>
      <c r="K50" s="374"/>
      <c r="L50" s="374"/>
      <c r="M50" s="374"/>
      <c r="N50" s="374"/>
    </row>
    <row r="51" spans="1:14" ht="23.45" customHeight="1" x14ac:dyDescent="0.25">
      <c r="A51" s="369" t="s">
        <v>108</v>
      </c>
      <c r="B51" s="369"/>
      <c r="C51" s="195">
        <f>SUM(F45)</f>
        <v>1.249792531120332</v>
      </c>
      <c r="D51" s="196">
        <v>3</v>
      </c>
      <c r="F51" s="374"/>
      <c r="G51" s="374"/>
      <c r="H51" s="374"/>
      <c r="I51" s="374"/>
      <c r="J51" s="374"/>
      <c r="K51" s="374"/>
      <c r="L51" s="374"/>
      <c r="M51" s="374"/>
      <c r="N51" s="374"/>
    </row>
    <row r="52" spans="1:14" ht="23.45" customHeight="1" x14ac:dyDescent="0.25">
      <c r="A52" s="369" t="s">
        <v>15</v>
      </c>
      <c r="B52" s="369"/>
      <c r="C52" s="195">
        <f>SUM(G45)</f>
        <v>1.051738075990299</v>
      </c>
      <c r="D52" s="196">
        <v>3</v>
      </c>
      <c r="F52" s="374"/>
      <c r="G52" s="374"/>
      <c r="H52" s="374"/>
      <c r="I52" s="374"/>
      <c r="J52" s="374"/>
      <c r="K52" s="374"/>
      <c r="L52" s="374"/>
      <c r="M52" s="374"/>
      <c r="N52" s="374"/>
    </row>
    <row r="53" spans="1:14" ht="23.45" customHeight="1" x14ac:dyDescent="0.25">
      <c r="A53" s="369" t="s">
        <v>16</v>
      </c>
      <c r="B53" s="369"/>
      <c r="C53" s="195">
        <f>SUM(H45)</f>
        <v>1.2185592185592184</v>
      </c>
      <c r="D53" s="196">
        <v>3</v>
      </c>
      <c r="F53" s="374"/>
      <c r="G53" s="374"/>
      <c r="H53" s="374"/>
      <c r="I53" s="374"/>
      <c r="J53" s="374"/>
      <c r="K53" s="374"/>
      <c r="L53" s="374"/>
      <c r="M53" s="374"/>
      <c r="N53" s="374"/>
    </row>
    <row r="54" spans="1:14" ht="23.45" customHeight="1" x14ac:dyDescent="0.25">
      <c r="A54" s="369" t="s">
        <v>17</v>
      </c>
      <c r="B54" s="369"/>
      <c r="C54" s="195">
        <f>SUM(I45)</f>
        <v>1.577717879604672</v>
      </c>
      <c r="D54" s="196">
        <v>3</v>
      </c>
      <c r="F54" s="374"/>
      <c r="G54" s="374"/>
      <c r="H54" s="374"/>
      <c r="I54" s="374"/>
      <c r="J54" s="374"/>
      <c r="K54" s="374"/>
      <c r="L54" s="374"/>
      <c r="M54" s="374"/>
      <c r="N54" s="374"/>
    </row>
    <row r="55" spans="1:14" ht="23.45" customHeight="1" x14ac:dyDescent="0.25">
      <c r="A55" s="369" t="s">
        <v>18</v>
      </c>
      <c r="B55" s="369"/>
      <c r="C55" s="195">
        <f>SUM(J45)</f>
        <v>1.5189969604863223</v>
      </c>
      <c r="D55" s="196">
        <v>3</v>
      </c>
      <c r="F55" s="374"/>
      <c r="G55" s="374"/>
      <c r="H55" s="374"/>
      <c r="I55" s="374"/>
      <c r="J55" s="374"/>
      <c r="K55" s="374"/>
      <c r="L55" s="374"/>
      <c r="M55" s="374"/>
      <c r="N55" s="374"/>
    </row>
    <row r="56" spans="1:14" ht="23.45" customHeight="1" x14ac:dyDescent="0.25">
      <c r="A56" s="369" t="s">
        <v>19</v>
      </c>
      <c r="B56" s="369"/>
      <c r="C56" s="195">
        <f>SUM(K45)</f>
        <v>1.5071556350626119</v>
      </c>
      <c r="D56" s="196">
        <v>3</v>
      </c>
      <c r="F56" s="374"/>
      <c r="G56" s="374"/>
      <c r="H56" s="374"/>
      <c r="I56" s="374"/>
      <c r="J56" s="374"/>
      <c r="K56" s="374"/>
      <c r="L56" s="374"/>
      <c r="M56" s="374"/>
      <c r="N56" s="374"/>
    </row>
    <row r="57" spans="1:14" ht="23.45" customHeight="1" x14ac:dyDescent="0.25">
      <c r="A57" s="369" t="s">
        <v>20</v>
      </c>
      <c r="B57" s="369"/>
      <c r="C57" s="195">
        <f>SUM(L45)</f>
        <v>0.9835924006908463</v>
      </c>
      <c r="D57" s="196">
        <v>3</v>
      </c>
      <c r="F57" s="374"/>
      <c r="G57" s="374"/>
      <c r="H57" s="374"/>
      <c r="I57" s="374"/>
      <c r="J57" s="374"/>
      <c r="K57" s="374"/>
      <c r="L57" s="374"/>
      <c r="M57" s="374"/>
      <c r="N57" s="374"/>
    </row>
    <row r="58" spans="1:14" ht="23.45" customHeight="1" x14ac:dyDescent="0.25">
      <c r="A58" s="369" t="s">
        <v>109</v>
      </c>
      <c r="B58" s="369"/>
      <c r="C58" s="195">
        <f>SUM(M45)</f>
        <v>0.92542372881355928</v>
      </c>
      <c r="D58" s="196">
        <v>3</v>
      </c>
      <c r="F58" s="374"/>
      <c r="G58" s="374"/>
      <c r="H58" s="374"/>
      <c r="I58" s="374"/>
      <c r="J58" s="374"/>
      <c r="K58" s="374"/>
      <c r="L58" s="374"/>
      <c r="M58" s="374"/>
      <c r="N58" s="374"/>
    </row>
    <row r="59" spans="1:14" ht="23.45" customHeight="1" x14ac:dyDescent="0.25">
      <c r="A59" s="369" t="s">
        <v>21</v>
      </c>
      <c r="B59" s="369"/>
      <c r="C59" s="195">
        <f>SUM(N45)</f>
        <v>1.010204081632653</v>
      </c>
      <c r="D59" s="196">
        <v>3</v>
      </c>
      <c r="F59" s="374"/>
      <c r="G59" s="374"/>
      <c r="H59" s="374"/>
      <c r="I59" s="374"/>
      <c r="J59" s="374"/>
      <c r="K59" s="374"/>
      <c r="L59" s="374"/>
      <c r="M59" s="374"/>
      <c r="N59" s="374"/>
    </row>
    <row r="60" spans="1:14" ht="23.45" customHeight="1" x14ac:dyDescent="0.25">
      <c r="A60" s="373" t="s">
        <v>113</v>
      </c>
      <c r="B60" s="373"/>
      <c r="C60" s="197">
        <f>AVERAGE(C48:C59)</f>
        <v>1.4525705452056912</v>
      </c>
      <c r="D60" s="198"/>
      <c r="F60" s="374"/>
      <c r="G60" s="374"/>
      <c r="H60" s="374"/>
      <c r="I60" s="374"/>
      <c r="J60" s="374"/>
      <c r="K60" s="374"/>
      <c r="L60" s="374"/>
      <c r="M60" s="374"/>
      <c r="N60" s="374"/>
    </row>
    <row r="61" spans="1:14" ht="23.45" customHeight="1" x14ac:dyDescent="0.25">
      <c r="A61" s="373" t="s">
        <v>114</v>
      </c>
      <c r="B61" s="373"/>
      <c r="C61" s="141">
        <f>SUM(C45:H45)/6</f>
        <v>1.6512926426962717</v>
      </c>
      <c r="D61" s="233"/>
      <c r="F61" s="374"/>
      <c r="G61" s="374"/>
      <c r="H61" s="374"/>
      <c r="I61" s="374"/>
      <c r="J61" s="374"/>
      <c r="K61" s="374"/>
      <c r="L61" s="374"/>
      <c r="M61" s="374"/>
      <c r="N61" s="374"/>
    </row>
    <row r="62" spans="1:14" ht="23.45" customHeight="1" x14ac:dyDescent="0.25">
      <c r="A62" s="373" t="s">
        <v>115</v>
      </c>
      <c r="B62" s="373"/>
      <c r="C62" s="141">
        <f>SUM(C54:C59)/6</f>
        <v>1.2538484477151108</v>
      </c>
      <c r="D62" s="233"/>
      <c r="F62" s="374"/>
      <c r="G62" s="374"/>
      <c r="H62" s="374"/>
      <c r="I62" s="374"/>
      <c r="J62" s="374"/>
      <c r="K62" s="374"/>
      <c r="L62" s="374"/>
      <c r="M62" s="374"/>
      <c r="N62" s="374"/>
    </row>
    <row r="63" spans="1:14" ht="23.45" customHeight="1" x14ac:dyDescent="0.25">
      <c r="A63" s="373" t="s">
        <v>116</v>
      </c>
      <c r="B63" s="373"/>
      <c r="C63" s="141">
        <f>SUM(C45:E45)/3</f>
        <v>2.1292220101692605</v>
      </c>
      <c r="D63" s="234"/>
      <c r="F63" s="374"/>
      <c r="G63" s="374"/>
      <c r="H63" s="374"/>
      <c r="I63" s="374"/>
      <c r="J63" s="374"/>
      <c r="K63" s="374"/>
      <c r="L63" s="374"/>
      <c r="M63" s="374"/>
      <c r="N63" s="374"/>
    </row>
    <row r="64" spans="1:14" ht="23.45" customHeight="1" x14ac:dyDescent="0.25">
      <c r="A64" s="373" t="s">
        <v>117</v>
      </c>
      <c r="B64" s="373"/>
      <c r="C64" s="141">
        <f>SUM(F45:H45)/3</f>
        <v>1.1733632752232832</v>
      </c>
      <c r="D64" s="233"/>
      <c r="F64" s="374"/>
      <c r="G64" s="374"/>
      <c r="H64" s="374"/>
      <c r="I64" s="374"/>
      <c r="J64" s="374"/>
      <c r="K64" s="374"/>
      <c r="L64" s="374"/>
      <c r="M64" s="374"/>
      <c r="N64" s="374"/>
    </row>
    <row r="65" spans="1:14" ht="23.45" customHeight="1" x14ac:dyDescent="0.25">
      <c r="A65" s="373" t="s">
        <v>118</v>
      </c>
      <c r="B65" s="373"/>
      <c r="C65" s="141">
        <f>SUM(I45:K45)/3</f>
        <v>1.5346234917178687</v>
      </c>
      <c r="D65" s="233"/>
      <c r="F65" s="374"/>
      <c r="G65" s="374"/>
      <c r="H65" s="374"/>
      <c r="I65" s="374"/>
      <c r="J65" s="374"/>
      <c r="K65" s="374"/>
      <c r="L65" s="374"/>
      <c r="M65" s="374"/>
      <c r="N65" s="374"/>
    </row>
    <row r="66" spans="1:14" ht="56.25" customHeight="1" x14ac:dyDescent="0.25">
      <c r="A66" s="373" t="s">
        <v>119</v>
      </c>
      <c r="B66" s="373"/>
      <c r="C66" s="142">
        <f>SUM(C57:C59)/3</f>
        <v>0.97307340371235285</v>
      </c>
      <c r="D66" s="233"/>
      <c r="F66" s="374"/>
      <c r="G66" s="374"/>
      <c r="H66" s="374"/>
      <c r="I66" s="374"/>
      <c r="J66" s="374"/>
      <c r="K66" s="374"/>
      <c r="L66" s="374"/>
      <c r="M66" s="374"/>
      <c r="N66" s="374"/>
    </row>
    <row r="67" spans="1:14" ht="23.45" customHeight="1" x14ac:dyDescent="0.25">
      <c r="A67" s="372" t="s">
        <v>120</v>
      </c>
      <c r="B67" s="372"/>
      <c r="C67" s="372"/>
      <c r="D67" s="372"/>
      <c r="E67" s="372"/>
      <c r="F67" s="358" t="s">
        <v>13</v>
      </c>
      <c r="G67" s="358"/>
      <c r="H67" s="358"/>
      <c r="I67" s="358"/>
      <c r="J67" s="358" t="s">
        <v>14</v>
      </c>
      <c r="K67" s="358"/>
      <c r="L67" s="358"/>
      <c r="M67" s="358"/>
      <c r="N67" s="358"/>
    </row>
    <row r="68" spans="1:14" ht="23.45" customHeight="1" x14ac:dyDescent="0.25">
      <c r="A68" s="372"/>
      <c r="B68" s="372"/>
      <c r="C68" s="372"/>
      <c r="D68" s="372"/>
      <c r="E68" s="372"/>
      <c r="F68" s="358"/>
      <c r="G68" s="358"/>
      <c r="H68" s="358"/>
      <c r="I68" s="358"/>
      <c r="J68" s="358"/>
      <c r="K68" s="358"/>
      <c r="L68" s="358"/>
      <c r="M68" s="358"/>
      <c r="N68" s="358"/>
    </row>
    <row r="69" spans="1:14" ht="5.25" customHeight="1" x14ac:dyDescent="0.25">
      <c r="A69" s="372"/>
      <c r="B69" s="372"/>
      <c r="C69" s="372"/>
      <c r="D69" s="372"/>
      <c r="E69" s="372"/>
      <c r="F69" s="358"/>
      <c r="G69" s="358"/>
      <c r="H69" s="358"/>
      <c r="I69" s="358"/>
      <c r="J69" s="358"/>
      <c r="K69" s="358"/>
      <c r="L69" s="358"/>
      <c r="M69" s="358"/>
      <c r="N69" s="358"/>
    </row>
    <row r="70" spans="1:14" ht="23.45" customHeight="1" x14ac:dyDescent="0.25">
      <c r="A70" s="372" t="s">
        <v>121</v>
      </c>
      <c r="B70" s="372"/>
      <c r="C70" s="372"/>
      <c r="D70" s="372"/>
      <c r="E70" s="372"/>
      <c r="F70" s="358"/>
      <c r="G70" s="358"/>
      <c r="H70" s="358"/>
      <c r="I70" s="358"/>
      <c r="J70" s="358" t="s">
        <v>122</v>
      </c>
      <c r="K70" s="358"/>
      <c r="L70" s="358"/>
      <c r="M70" s="358"/>
      <c r="N70" s="358"/>
    </row>
    <row r="71" spans="1:14" ht="20.25" customHeight="1" x14ac:dyDescent="0.25">
      <c r="A71" s="372"/>
      <c r="B71" s="372"/>
      <c r="C71" s="372"/>
      <c r="D71" s="372"/>
      <c r="E71" s="372"/>
      <c r="F71" s="358"/>
      <c r="G71" s="358"/>
      <c r="H71" s="358"/>
      <c r="I71" s="358"/>
      <c r="J71" s="358"/>
      <c r="K71" s="358"/>
      <c r="L71" s="358"/>
      <c r="M71" s="358"/>
      <c r="N71" s="358"/>
    </row>
    <row r="72" spans="1:14" ht="23.25" hidden="1" customHeight="1" x14ac:dyDescent="0.25">
      <c r="A72" s="372"/>
      <c r="B72" s="372"/>
      <c r="C72" s="372"/>
      <c r="D72" s="372"/>
      <c r="E72" s="372"/>
      <c r="F72" s="358"/>
      <c r="G72" s="358"/>
      <c r="H72" s="358"/>
      <c r="I72" s="358"/>
      <c r="J72" s="358"/>
      <c r="K72" s="358"/>
      <c r="L72" s="358"/>
      <c r="M72" s="358"/>
      <c r="N72" s="358"/>
    </row>
    <row r="73" spans="1:14" ht="23.25" customHeight="1" x14ac:dyDescent="0.25">
      <c r="A73" s="143"/>
      <c r="B73" s="143"/>
      <c r="C73" s="143"/>
      <c r="D73" s="143"/>
      <c r="E73" s="143"/>
      <c r="F73" s="144"/>
      <c r="G73" s="144"/>
      <c r="H73" s="144"/>
      <c r="I73" s="144"/>
      <c r="J73" s="143"/>
      <c r="K73" s="143"/>
      <c r="N73" s="123"/>
    </row>
    <row r="74" spans="1:14" ht="23.25" customHeight="1" x14ac:dyDescent="0.25">
      <c r="A74" s="143"/>
      <c r="B74" s="143"/>
      <c r="C74" s="143"/>
      <c r="D74" s="143"/>
      <c r="E74" s="143"/>
      <c r="F74" s="144"/>
      <c r="G74" s="144"/>
      <c r="H74" s="144"/>
      <c r="I74" s="144"/>
      <c r="J74" s="143"/>
      <c r="K74" s="143"/>
      <c r="N74" s="123"/>
    </row>
    <row r="75" spans="1:14" ht="23.45" customHeight="1" x14ac:dyDescent="0.25">
      <c r="A75" s="369"/>
      <c r="B75" s="369"/>
      <c r="C75" s="368" t="s">
        <v>80</v>
      </c>
      <c r="D75" s="368"/>
      <c r="E75" s="368"/>
      <c r="F75" s="368"/>
      <c r="G75" s="368"/>
      <c r="H75" s="372" t="s">
        <v>81</v>
      </c>
      <c r="I75" s="372"/>
    </row>
    <row r="76" spans="1:14" ht="23.45" customHeight="1" x14ac:dyDescent="0.25">
      <c r="A76" s="369"/>
      <c r="B76" s="369"/>
      <c r="C76" s="368"/>
      <c r="D76" s="368"/>
      <c r="E76" s="368"/>
      <c r="F76" s="368"/>
      <c r="G76" s="368"/>
      <c r="H76" s="372"/>
      <c r="I76" s="372"/>
    </row>
    <row r="77" spans="1:14" ht="23.45" customHeight="1" x14ac:dyDescent="0.25">
      <c r="A77" s="369"/>
      <c r="B77" s="369"/>
      <c r="C77" s="359" t="s">
        <v>123</v>
      </c>
      <c r="D77" s="359"/>
      <c r="E77" s="359"/>
      <c r="F77" s="359"/>
      <c r="G77" s="359"/>
      <c r="H77" s="372" t="s">
        <v>82</v>
      </c>
      <c r="I77" s="372"/>
    </row>
    <row r="78" spans="1:14" ht="23.45" customHeight="1" x14ac:dyDescent="0.25">
      <c r="A78" s="369"/>
      <c r="B78" s="369"/>
      <c r="C78" s="359"/>
      <c r="D78" s="359"/>
      <c r="E78" s="359"/>
      <c r="F78" s="359"/>
      <c r="G78" s="359"/>
      <c r="H78" s="372"/>
      <c r="I78" s="372"/>
    </row>
    <row r="79" spans="1:14" ht="23.45" customHeight="1" x14ac:dyDescent="0.25">
      <c r="A79" s="388" t="s">
        <v>142</v>
      </c>
      <c r="B79" s="388"/>
      <c r="C79" s="388"/>
      <c r="D79" s="388"/>
      <c r="E79" s="388"/>
      <c r="F79" s="388"/>
      <c r="G79" s="388"/>
      <c r="H79" s="388"/>
      <c r="I79" s="388"/>
    </row>
    <row r="80" spans="1:14" ht="34.5" customHeight="1" x14ac:dyDescent="0.25">
      <c r="A80" s="389" t="s">
        <v>83</v>
      </c>
      <c r="B80" s="390"/>
      <c r="C80" s="391" t="s">
        <v>143</v>
      </c>
      <c r="D80" s="391"/>
      <c r="E80" s="391"/>
      <c r="F80" s="145" t="s">
        <v>84</v>
      </c>
      <c r="G80" s="392" t="s">
        <v>124</v>
      </c>
      <c r="H80" s="392"/>
      <c r="I80" s="392"/>
      <c r="K80" s="146"/>
    </row>
    <row r="81" spans="1:14" ht="23.45" customHeight="1" x14ac:dyDescent="0.25">
      <c r="A81" s="393" t="s">
        <v>144</v>
      </c>
      <c r="B81" s="393"/>
      <c r="C81" s="393"/>
      <c r="D81" s="393"/>
      <c r="E81" s="393"/>
      <c r="F81" s="393"/>
      <c r="G81" s="393"/>
      <c r="H81" s="393"/>
      <c r="I81" s="393"/>
      <c r="J81" s="123"/>
      <c r="K81" s="123"/>
      <c r="L81" s="123"/>
      <c r="M81" s="123"/>
      <c r="N81" s="123"/>
    </row>
    <row r="82" spans="1:14" ht="23.45" customHeight="1" x14ac:dyDescent="0.25">
      <c r="A82" s="147"/>
      <c r="B82" s="148"/>
      <c r="C82" s="148"/>
      <c r="D82" s="148"/>
      <c r="E82" s="148"/>
      <c r="F82" s="148"/>
      <c r="G82" s="148"/>
      <c r="H82" s="148"/>
      <c r="I82" s="149"/>
      <c r="J82" s="123"/>
      <c r="K82" s="123"/>
      <c r="L82" s="123"/>
      <c r="M82" s="123"/>
      <c r="N82" s="123"/>
    </row>
    <row r="83" spans="1:14" ht="23.45" customHeight="1" x14ac:dyDescent="0.25">
      <c r="A83" s="394" t="s">
        <v>145</v>
      </c>
      <c r="B83" s="394"/>
      <c r="C83" s="394"/>
      <c r="D83" s="394"/>
      <c r="E83" s="394"/>
      <c r="F83" s="394"/>
      <c r="G83" s="394"/>
      <c r="H83" s="394"/>
      <c r="I83" s="394"/>
      <c r="J83" s="123"/>
      <c r="K83" s="123"/>
      <c r="L83" s="123"/>
      <c r="M83" s="123"/>
      <c r="N83" s="123"/>
    </row>
    <row r="84" spans="1:14" ht="23.45" customHeight="1" x14ac:dyDescent="0.25">
      <c r="A84" s="394"/>
      <c r="B84" s="394"/>
      <c r="C84" s="394"/>
      <c r="D84" s="394"/>
      <c r="E84" s="394"/>
      <c r="F84" s="394"/>
      <c r="G84" s="394"/>
      <c r="H84" s="394"/>
      <c r="I84" s="394"/>
      <c r="J84" s="123"/>
      <c r="K84" s="123"/>
      <c r="L84" s="123"/>
      <c r="M84" s="123"/>
      <c r="N84" s="123"/>
    </row>
    <row r="85" spans="1:14" ht="23.45" customHeight="1" x14ac:dyDescent="0.25">
      <c r="A85" s="394"/>
      <c r="B85" s="394"/>
      <c r="C85" s="394"/>
      <c r="D85" s="394"/>
      <c r="E85" s="394"/>
      <c r="F85" s="394"/>
      <c r="G85" s="394"/>
      <c r="H85" s="394"/>
      <c r="I85" s="394"/>
      <c r="J85" s="123"/>
      <c r="K85" s="123"/>
      <c r="L85" s="123"/>
      <c r="M85" s="123"/>
      <c r="N85" s="123"/>
    </row>
    <row r="86" spans="1:14" ht="23.45" customHeight="1" x14ac:dyDescent="0.25">
      <c r="A86" s="395"/>
      <c r="B86" s="395"/>
      <c r="C86" s="395"/>
      <c r="D86" s="395"/>
      <c r="E86" s="395"/>
      <c r="F86" s="395"/>
      <c r="G86" s="395"/>
      <c r="H86" s="395"/>
      <c r="I86" s="395"/>
      <c r="J86" s="123"/>
      <c r="K86" s="123"/>
      <c r="L86" s="123"/>
      <c r="M86" s="123"/>
      <c r="N86" s="123"/>
    </row>
    <row r="87" spans="1:14" ht="23.45" customHeight="1" x14ac:dyDescent="0.25">
      <c r="A87" s="360" t="s">
        <v>127</v>
      </c>
      <c r="B87" s="360"/>
      <c r="C87" s="360"/>
      <c r="D87" s="360"/>
      <c r="E87" s="360"/>
      <c r="F87" s="504" t="s">
        <v>128</v>
      </c>
      <c r="G87" s="504"/>
      <c r="H87" s="504"/>
      <c r="I87" s="504"/>
      <c r="J87" s="123"/>
      <c r="K87" s="123"/>
      <c r="L87" s="123"/>
      <c r="M87" s="123"/>
      <c r="N87" s="123"/>
    </row>
    <row r="88" spans="1:14" ht="23.45" customHeight="1" x14ac:dyDescent="0.25">
      <c r="A88" s="150" t="s">
        <v>129</v>
      </c>
      <c r="B88" s="375" t="s">
        <v>146</v>
      </c>
      <c r="C88" s="375"/>
      <c r="D88" s="375"/>
      <c r="E88" s="375"/>
      <c r="F88" s="376" t="s">
        <v>131</v>
      </c>
      <c r="G88" s="377"/>
      <c r="H88" s="377"/>
      <c r="I88" s="378"/>
      <c r="J88" s="123"/>
      <c r="K88" s="123"/>
      <c r="L88" s="123"/>
      <c r="M88" s="123"/>
      <c r="N88" s="123"/>
    </row>
    <row r="89" spans="1:14" ht="23.45" customHeight="1" x14ac:dyDescent="0.25">
      <c r="A89" s="125" t="s">
        <v>132</v>
      </c>
      <c r="B89" s="361" t="s">
        <v>147</v>
      </c>
      <c r="C89" s="361"/>
      <c r="D89" s="361"/>
      <c r="E89" s="361"/>
      <c r="F89" s="379"/>
      <c r="G89" s="380"/>
      <c r="H89" s="380"/>
      <c r="I89" s="381"/>
      <c r="J89" s="123"/>
      <c r="K89" s="123"/>
      <c r="L89" s="123"/>
      <c r="M89" s="123"/>
      <c r="N89" s="123"/>
    </row>
    <row r="90" spans="1:14" ht="23.45" customHeight="1" x14ac:dyDescent="0.25">
      <c r="A90" s="125" t="s">
        <v>133</v>
      </c>
      <c r="B90" s="382" t="s">
        <v>134</v>
      </c>
      <c r="C90" s="383"/>
      <c r="D90" s="383"/>
      <c r="E90" s="384"/>
      <c r="F90" s="379"/>
      <c r="G90" s="380"/>
      <c r="H90" s="380"/>
      <c r="I90" s="381"/>
      <c r="J90" s="123"/>
      <c r="K90" s="123"/>
      <c r="L90" s="123"/>
      <c r="M90" s="123"/>
      <c r="N90" s="123"/>
    </row>
    <row r="91" spans="1:14" ht="23.45" customHeight="1" x14ac:dyDescent="0.25">
      <c r="A91" s="125" t="s">
        <v>135</v>
      </c>
      <c r="B91" s="382" t="s">
        <v>136</v>
      </c>
      <c r="C91" s="383"/>
      <c r="D91" s="383"/>
      <c r="E91" s="384"/>
      <c r="F91" s="379"/>
      <c r="G91" s="380"/>
      <c r="H91" s="380"/>
      <c r="I91" s="381"/>
      <c r="J91" s="123"/>
      <c r="K91" s="123"/>
      <c r="L91" s="123"/>
      <c r="M91" s="123"/>
      <c r="N91" s="123"/>
    </row>
    <row r="92" spans="1:14" ht="23.45" customHeight="1" x14ac:dyDescent="0.25">
      <c r="A92" s="125" t="s">
        <v>137</v>
      </c>
      <c r="B92" s="385" t="s">
        <v>148</v>
      </c>
      <c r="C92" s="386"/>
      <c r="D92" s="386"/>
      <c r="E92" s="387"/>
      <c r="F92" s="379"/>
      <c r="G92" s="380"/>
      <c r="H92" s="380"/>
      <c r="I92" s="381"/>
      <c r="J92" s="123"/>
      <c r="K92" s="123"/>
      <c r="L92" s="123"/>
      <c r="M92" s="123"/>
      <c r="N92" s="123"/>
    </row>
    <row r="93" spans="1:14" ht="23.45" customHeight="1" x14ac:dyDescent="0.25">
      <c r="A93" s="396" t="s">
        <v>85</v>
      </c>
      <c r="B93" s="396"/>
      <c r="C93" s="397" t="s">
        <v>87</v>
      </c>
      <c r="D93" s="397"/>
      <c r="E93" s="397"/>
      <c r="F93" s="397" t="s">
        <v>88</v>
      </c>
      <c r="G93" s="397"/>
      <c r="H93" s="397"/>
      <c r="I93" s="397"/>
      <c r="J93" s="123"/>
      <c r="K93" s="123"/>
      <c r="L93" s="123"/>
      <c r="M93" s="123"/>
      <c r="N93" s="123"/>
    </row>
    <row r="94" spans="1:14" ht="23.45" customHeight="1" x14ac:dyDescent="0.25">
      <c r="A94" s="398" t="s">
        <v>139</v>
      </c>
      <c r="B94" s="398"/>
      <c r="C94" s="231" t="s">
        <v>90</v>
      </c>
      <c r="D94" s="231" t="s">
        <v>91</v>
      </c>
      <c r="E94" s="231" t="s">
        <v>92</v>
      </c>
      <c r="F94" s="398" t="s">
        <v>93</v>
      </c>
      <c r="G94" s="398"/>
      <c r="H94" s="398" t="s">
        <v>94</v>
      </c>
      <c r="I94" s="398"/>
      <c r="J94" s="123"/>
      <c r="K94" s="123"/>
      <c r="L94" s="123"/>
      <c r="M94" s="123"/>
      <c r="N94" s="123"/>
    </row>
    <row r="95" spans="1:14" ht="23.45" customHeight="1" x14ac:dyDescent="0.25">
      <c r="A95" s="398"/>
      <c r="B95" s="398"/>
      <c r="C95" s="398">
        <v>5</v>
      </c>
      <c r="D95" s="398"/>
      <c r="E95" s="398"/>
      <c r="F95" s="398" t="s">
        <v>4</v>
      </c>
      <c r="G95" s="398"/>
      <c r="H95" s="398" t="s">
        <v>140</v>
      </c>
      <c r="I95" s="398"/>
      <c r="J95" s="123"/>
      <c r="K95" s="123"/>
      <c r="L95" s="123"/>
      <c r="M95" s="123"/>
      <c r="N95" s="123"/>
    </row>
    <row r="96" spans="1:14" ht="23.45" customHeight="1" x14ac:dyDescent="0.25">
      <c r="A96" s="398"/>
      <c r="B96" s="398"/>
      <c r="C96" s="398"/>
      <c r="D96" s="398"/>
      <c r="E96" s="398"/>
      <c r="F96" s="398"/>
      <c r="G96" s="398"/>
      <c r="H96" s="398"/>
      <c r="I96" s="398"/>
      <c r="J96" s="123"/>
      <c r="K96" s="123"/>
      <c r="L96" s="123"/>
      <c r="M96" s="123"/>
      <c r="N96" s="123"/>
    </row>
    <row r="97" spans="1:14" ht="23.45" customHeight="1" x14ac:dyDescent="0.25">
      <c r="A97" s="404" t="s">
        <v>96</v>
      </c>
      <c r="B97" s="404"/>
      <c r="C97" s="404" t="s">
        <v>97</v>
      </c>
      <c r="D97" s="404"/>
      <c r="E97" s="404" t="s">
        <v>98</v>
      </c>
      <c r="F97" s="404"/>
      <c r="G97" s="232" t="s">
        <v>99</v>
      </c>
      <c r="H97" s="404" t="s">
        <v>100</v>
      </c>
      <c r="I97" s="404"/>
      <c r="J97" s="123"/>
      <c r="K97" s="123"/>
      <c r="L97" s="123"/>
      <c r="M97" s="123"/>
      <c r="N97" s="123"/>
    </row>
    <row r="98" spans="1:14" ht="23.45" customHeight="1" x14ac:dyDescent="0.25">
      <c r="A98" s="399" t="s">
        <v>101</v>
      </c>
      <c r="B98" s="399"/>
      <c r="C98" s="399" t="s">
        <v>149</v>
      </c>
      <c r="D98" s="399"/>
      <c r="E98" s="400" t="s">
        <v>150</v>
      </c>
      <c r="F98" s="400"/>
      <c r="G98" s="231"/>
      <c r="H98" s="401"/>
      <c r="I98" s="401"/>
      <c r="J98" s="123"/>
      <c r="K98" s="123"/>
      <c r="L98" s="123"/>
      <c r="M98" s="123"/>
      <c r="N98" s="123"/>
    </row>
    <row r="99" spans="1:14" ht="23.45" customHeight="1" x14ac:dyDescent="0.25">
      <c r="A99" s="399" t="s">
        <v>103</v>
      </c>
      <c r="B99" s="399"/>
      <c r="C99" s="399"/>
      <c r="D99" s="399"/>
      <c r="E99" s="400"/>
      <c r="F99" s="400"/>
      <c r="G99" s="231"/>
      <c r="H99" s="401"/>
      <c r="I99" s="401"/>
      <c r="J99" s="123"/>
      <c r="K99" s="123"/>
      <c r="L99" s="123"/>
      <c r="M99" s="123"/>
      <c r="N99" s="123"/>
    </row>
    <row r="100" spans="1:14" ht="23.45" customHeight="1" x14ac:dyDescent="0.25">
      <c r="A100" s="151"/>
      <c r="I100" s="152"/>
      <c r="J100" s="123"/>
      <c r="K100" s="123"/>
      <c r="L100" s="123"/>
      <c r="M100" s="123"/>
      <c r="N100" s="123"/>
    </row>
    <row r="101" spans="1:14" ht="23.45" customHeight="1" x14ac:dyDescent="0.25">
      <c r="J101" s="123"/>
      <c r="K101" s="123"/>
      <c r="L101" s="123"/>
      <c r="M101" s="123"/>
      <c r="N101" s="123"/>
    </row>
    <row r="102" spans="1:14" ht="23.45" customHeight="1" x14ac:dyDescent="0.25">
      <c r="J102" s="123"/>
      <c r="K102" s="123"/>
      <c r="L102" s="123"/>
      <c r="M102" s="123"/>
      <c r="N102" s="123"/>
    </row>
    <row r="103" spans="1:14" ht="23.45" customHeight="1" x14ac:dyDescent="0.25">
      <c r="J103" s="123"/>
      <c r="K103" s="123"/>
      <c r="L103" s="123"/>
      <c r="M103" s="123"/>
      <c r="N103" s="123"/>
    </row>
    <row r="104" spans="1:14" ht="23.45" customHeight="1" x14ac:dyDescent="0.25">
      <c r="J104" s="123"/>
      <c r="K104" s="123"/>
      <c r="L104" s="123"/>
      <c r="M104" s="123"/>
      <c r="N104" s="123"/>
    </row>
    <row r="105" spans="1:14" ht="23.45" customHeight="1" x14ac:dyDescent="0.25">
      <c r="J105" s="123"/>
      <c r="K105" s="123"/>
      <c r="L105" s="123"/>
      <c r="M105" s="123"/>
      <c r="N105" s="123"/>
    </row>
    <row r="106" spans="1:14" ht="23.45" customHeight="1" x14ac:dyDescent="0.25">
      <c r="J106" s="123"/>
      <c r="K106" s="123"/>
      <c r="L106" s="123"/>
      <c r="M106" s="123"/>
      <c r="N106" s="123"/>
    </row>
    <row r="107" spans="1:14" ht="23.45" customHeight="1" x14ac:dyDescent="0.25">
      <c r="J107" s="123"/>
      <c r="K107" s="123"/>
      <c r="L107" s="123"/>
      <c r="M107" s="123"/>
      <c r="N107" s="123"/>
    </row>
    <row r="108" spans="1:14" ht="23.45" customHeight="1" x14ac:dyDescent="0.25">
      <c r="J108" s="123"/>
      <c r="K108" s="123"/>
      <c r="L108" s="123"/>
      <c r="M108" s="123"/>
      <c r="N108" s="123"/>
    </row>
    <row r="109" spans="1:14" ht="23.45" customHeight="1" x14ac:dyDescent="0.25">
      <c r="J109" s="123"/>
      <c r="K109" s="123"/>
      <c r="L109" s="123"/>
      <c r="M109" s="123"/>
      <c r="N109" s="123"/>
    </row>
    <row r="110" spans="1:14" ht="23.45" customHeight="1" x14ac:dyDescent="0.25">
      <c r="J110" s="123"/>
      <c r="K110" s="123"/>
      <c r="L110" s="123"/>
      <c r="M110" s="123"/>
      <c r="N110" s="123"/>
    </row>
    <row r="111" spans="1:14" ht="23.45" customHeight="1" x14ac:dyDescent="0.25">
      <c r="J111" s="123"/>
      <c r="K111" s="123"/>
      <c r="L111" s="123"/>
      <c r="M111" s="123"/>
      <c r="N111" s="123"/>
    </row>
    <row r="112" spans="1:14" ht="23.45" customHeight="1" x14ac:dyDescent="0.25">
      <c r="J112" s="123"/>
      <c r="K112" s="123"/>
      <c r="L112" s="123"/>
      <c r="M112" s="123"/>
      <c r="N112" s="123"/>
    </row>
    <row r="120" spans="1:14" ht="23.45" customHeight="1" x14ac:dyDescent="0.25">
      <c r="A120" s="153"/>
      <c r="B120" s="154"/>
      <c r="C120" s="154"/>
      <c r="D120" s="154"/>
      <c r="E120" s="154"/>
      <c r="F120" s="154"/>
      <c r="G120" s="154"/>
      <c r="H120" s="154"/>
      <c r="I120" s="155"/>
      <c r="J120" s="155"/>
    </row>
    <row r="123" spans="1:14" ht="23.45" customHeight="1" x14ac:dyDescent="0.25">
      <c r="A123" s="402" t="s">
        <v>104</v>
      </c>
      <c r="B123" s="402"/>
      <c r="C123" s="156" t="s">
        <v>105</v>
      </c>
      <c r="D123" s="156" t="s">
        <v>106</v>
      </c>
      <c r="E123" s="156" t="s">
        <v>107</v>
      </c>
      <c r="F123" s="156" t="s">
        <v>108</v>
      </c>
      <c r="G123" s="156" t="s">
        <v>15</v>
      </c>
      <c r="H123" s="156" t="s">
        <v>16</v>
      </c>
      <c r="I123" s="156" t="s">
        <v>17</v>
      </c>
      <c r="J123" s="157" t="s">
        <v>18</v>
      </c>
      <c r="K123" s="158" t="s">
        <v>19</v>
      </c>
      <c r="L123" s="158" t="s">
        <v>20</v>
      </c>
      <c r="M123" s="158" t="s">
        <v>109</v>
      </c>
      <c r="N123" s="158" t="s">
        <v>21</v>
      </c>
    </row>
    <row r="124" spans="1:14" ht="23.45" customHeight="1" x14ac:dyDescent="0.25">
      <c r="A124" s="403" t="s">
        <v>146</v>
      </c>
      <c r="B124" s="403"/>
      <c r="C124" s="159">
        <v>350</v>
      </c>
      <c r="D124" s="199">
        <v>342</v>
      </c>
      <c r="E124" s="199">
        <v>435</v>
      </c>
      <c r="F124" s="199">
        <v>385</v>
      </c>
      <c r="G124" s="160">
        <v>283</v>
      </c>
      <c r="H124" s="160">
        <v>300</v>
      </c>
      <c r="I124" s="161">
        <v>315</v>
      </c>
      <c r="J124" s="162">
        <v>276</v>
      </c>
      <c r="K124" s="136">
        <v>265</v>
      </c>
      <c r="L124" s="133">
        <v>218</v>
      </c>
      <c r="M124" s="133">
        <v>186</v>
      </c>
      <c r="N124" s="136">
        <v>92</v>
      </c>
    </row>
    <row r="125" spans="1:14" ht="23.45" customHeight="1" x14ac:dyDescent="0.25">
      <c r="A125" s="403" t="s">
        <v>147</v>
      </c>
      <c r="B125" s="403"/>
      <c r="C125" s="130">
        <v>283</v>
      </c>
      <c r="D125" s="199">
        <v>254</v>
      </c>
      <c r="E125" s="199">
        <v>254</v>
      </c>
      <c r="F125" s="199">
        <v>231</v>
      </c>
      <c r="G125" s="163">
        <v>208</v>
      </c>
      <c r="H125" s="163">
        <v>178</v>
      </c>
      <c r="I125" s="162">
        <v>213</v>
      </c>
      <c r="J125" s="162">
        <v>201</v>
      </c>
      <c r="K125" s="131">
        <v>177</v>
      </c>
      <c r="L125" s="133">
        <v>195</v>
      </c>
      <c r="M125" s="133">
        <v>133</v>
      </c>
      <c r="N125" s="131">
        <v>121</v>
      </c>
    </row>
    <row r="126" spans="1:14" ht="23.45" customHeight="1" x14ac:dyDescent="0.25">
      <c r="A126" s="405" t="s">
        <v>151</v>
      </c>
      <c r="B126" s="405"/>
      <c r="C126" s="200">
        <f>+C124/C125</f>
        <v>1.2367491166077738</v>
      </c>
      <c r="D126" s="200">
        <f t="shared" ref="D126:N126" si="1">+D124/D125</f>
        <v>1.3464566929133859</v>
      </c>
      <c r="E126" s="200">
        <f t="shared" si="1"/>
        <v>1.7125984251968505</v>
      </c>
      <c r="F126" s="200">
        <f t="shared" si="1"/>
        <v>1.6666666666666667</v>
      </c>
      <c r="G126" s="200">
        <f t="shared" si="1"/>
        <v>1.3605769230769231</v>
      </c>
      <c r="H126" s="200">
        <f t="shared" si="1"/>
        <v>1.6853932584269662</v>
      </c>
      <c r="I126" s="200">
        <f t="shared" si="1"/>
        <v>1.4788732394366197</v>
      </c>
      <c r="J126" s="200">
        <f t="shared" si="1"/>
        <v>1.3731343283582089</v>
      </c>
      <c r="K126" s="200">
        <f t="shared" si="1"/>
        <v>1.4971751412429379</v>
      </c>
      <c r="L126" s="200">
        <f t="shared" si="1"/>
        <v>1.117948717948718</v>
      </c>
      <c r="M126" s="200">
        <f t="shared" si="1"/>
        <v>1.3984962406015038</v>
      </c>
      <c r="N126" s="200">
        <f t="shared" si="1"/>
        <v>0.76033057851239672</v>
      </c>
    </row>
    <row r="127" spans="1:14" ht="23.45" customHeight="1" x14ac:dyDescent="0.25">
      <c r="C127" s="144"/>
      <c r="D127" s="144"/>
      <c r="E127" s="144"/>
      <c r="F127" s="144"/>
      <c r="G127" s="144"/>
      <c r="H127" s="144"/>
      <c r="I127" s="144"/>
      <c r="J127" s="144"/>
      <c r="K127" s="144"/>
    </row>
    <row r="130" spans="1:14" ht="23.45" customHeight="1" x14ac:dyDescent="0.25">
      <c r="A130" s="125" t="s">
        <v>110</v>
      </c>
      <c r="B130" s="201" t="s">
        <v>151</v>
      </c>
      <c r="C130" s="176" t="s">
        <v>430</v>
      </c>
      <c r="D130" s="140"/>
      <c r="F130" s="406" t="s">
        <v>111</v>
      </c>
      <c r="G130" s="406"/>
      <c r="H130" s="406"/>
      <c r="I130" s="406"/>
    </row>
    <row r="131" spans="1:14" ht="23.45" customHeight="1" x14ac:dyDescent="0.25">
      <c r="A131" s="126" t="s">
        <v>112</v>
      </c>
      <c r="B131" s="195">
        <f>SUM(C126)</f>
        <v>1.2367491166077738</v>
      </c>
      <c r="C131" s="202">
        <v>5</v>
      </c>
      <c r="D131" s="203"/>
      <c r="F131" s="407" t="s">
        <v>432</v>
      </c>
      <c r="G131" s="407"/>
      <c r="H131" s="407"/>
      <c r="I131" s="407"/>
    </row>
    <row r="132" spans="1:14" ht="23.45" customHeight="1" x14ac:dyDescent="0.25">
      <c r="A132" s="126" t="s">
        <v>106</v>
      </c>
      <c r="B132" s="195">
        <f>SUM(D126)</f>
        <v>1.3464566929133859</v>
      </c>
      <c r="C132" s="202">
        <v>5</v>
      </c>
      <c r="D132" s="203"/>
      <c r="F132" s="407"/>
      <c r="G132" s="407"/>
      <c r="H132" s="407"/>
      <c r="I132" s="407"/>
    </row>
    <row r="133" spans="1:14" ht="23.45" customHeight="1" x14ac:dyDescent="0.25">
      <c r="A133" s="126" t="s">
        <v>107</v>
      </c>
      <c r="B133" s="195">
        <f>SUM(E126)</f>
        <v>1.7125984251968505</v>
      </c>
      <c r="C133" s="202">
        <v>5</v>
      </c>
      <c r="D133" s="203"/>
      <c r="F133" s="407"/>
      <c r="G133" s="407"/>
      <c r="H133" s="407"/>
      <c r="I133" s="407"/>
      <c r="J133" s="123"/>
      <c r="K133" s="123"/>
      <c r="L133" s="123"/>
      <c r="M133" s="123"/>
      <c r="N133" s="123"/>
    </row>
    <row r="134" spans="1:14" ht="23.45" customHeight="1" x14ac:dyDescent="0.25">
      <c r="A134" s="126" t="s">
        <v>108</v>
      </c>
      <c r="B134" s="195">
        <f>SUM(F126)</f>
        <v>1.6666666666666667</v>
      </c>
      <c r="C134" s="202">
        <v>5</v>
      </c>
      <c r="D134" s="203"/>
      <c r="F134" s="407"/>
      <c r="G134" s="407"/>
      <c r="H134" s="407"/>
      <c r="I134" s="407"/>
      <c r="J134" s="123"/>
      <c r="K134" s="123"/>
      <c r="L134" s="123"/>
      <c r="M134" s="123"/>
      <c r="N134" s="123"/>
    </row>
    <row r="135" spans="1:14" ht="23.45" customHeight="1" x14ac:dyDescent="0.25">
      <c r="A135" s="126" t="s">
        <v>15</v>
      </c>
      <c r="B135" s="195">
        <f>SUM(G126)</f>
        <v>1.3605769230769231</v>
      </c>
      <c r="C135" s="202">
        <v>5</v>
      </c>
      <c r="D135" s="203"/>
      <c r="F135" s="407"/>
      <c r="G135" s="407"/>
      <c r="H135" s="407"/>
      <c r="I135" s="407"/>
      <c r="J135" s="123"/>
      <c r="K135" s="123"/>
      <c r="L135" s="123"/>
      <c r="M135" s="123"/>
      <c r="N135" s="123"/>
    </row>
    <row r="136" spans="1:14" ht="23.45" customHeight="1" x14ac:dyDescent="0.25">
      <c r="A136" s="126" t="s">
        <v>16</v>
      </c>
      <c r="B136" s="195">
        <f>SUM(H126)</f>
        <v>1.6853932584269662</v>
      </c>
      <c r="C136" s="202">
        <v>5</v>
      </c>
      <c r="D136" s="203"/>
      <c r="F136" s="407"/>
      <c r="G136" s="407"/>
      <c r="H136" s="407"/>
      <c r="I136" s="407"/>
      <c r="J136" s="123"/>
      <c r="K136" s="123"/>
      <c r="L136" s="123"/>
      <c r="M136" s="123"/>
      <c r="N136" s="123"/>
    </row>
    <row r="137" spans="1:14" ht="23.45" customHeight="1" x14ac:dyDescent="0.25">
      <c r="A137" s="126" t="s">
        <v>17</v>
      </c>
      <c r="B137" s="195">
        <f>SUM(I126)</f>
        <v>1.4788732394366197</v>
      </c>
      <c r="C137" s="202">
        <v>5</v>
      </c>
      <c r="D137" s="203"/>
      <c r="F137" s="407"/>
      <c r="G137" s="407"/>
      <c r="H137" s="407"/>
      <c r="I137" s="407"/>
      <c r="J137" s="123"/>
      <c r="K137" s="123"/>
      <c r="L137" s="123"/>
      <c r="M137" s="123"/>
      <c r="N137" s="123"/>
    </row>
    <row r="138" spans="1:14" ht="23.45" customHeight="1" x14ac:dyDescent="0.25">
      <c r="A138" s="126" t="s">
        <v>18</v>
      </c>
      <c r="B138" s="195">
        <f>SUM(J126)</f>
        <v>1.3731343283582089</v>
      </c>
      <c r="C138" s="202">
        <v>5</v>
      </c>
      <c r="D138" s="203"/>
      <c r="F138" s="407"/>
      <c r="G138" s="407"/>
      <c r="H138" s="407"/>
      <c r="I138" s="407"/>
      <c r="J138" s="123"/>
      <c r="K138" s="123"/>
      <c r="L138" s="123"/>
      <c r="M138" s="123"/>
      <c r="N138" s="123"/>
    </row>
    <row r="139" spans="1:14" ht="23.45" customHeight="1" x14ac:dyDescent="0.25">
      <c r="A139" s="126" t="s">
        <v>19</v>
      </c>
      <c r="B139" s="195">
        <f>SUM(K126)</f>
        <v>1.4971751412429379</v>
      </c>
      <c r="C139" s="202">
        <v>5</v>
      </c>
      <c r="D139" s="203"/>
      <c r="F139" s="407"/>
      <c r="G139" s="407"/>
      <c r="H139" s="407"/>
      <c r="I139" s="407"/>
      <c r="J139" s="123"/>
      <c r="K139" s="123"/>
      <c r="L139" s="123"/>
      <c r="M139" s="123"/>
      <c r="N139" s="123"/>
    </row>
    <row r="140" spans="1:14" ht="23.45" customHeight="1" x14ac:dyDescent="0.25">
      <c r="A140" s="126" t="s">
        <v>20</v>
      </c>
      <c r="B140" s="195">
        <f>SUM(L126)</f>
        <v>1.117948717948718</v>
      </c>
      <c r="C140" s="202">
        <v>5</v>
      </c>
      <c r="D140" s="203"/>
      <c r="F140" s="407"/>
      <c r="G140" s="407"/>
      <c r="H140" s="407"/>
      <c r="I140" s="407"/>
      <c r="J140" s="123"/>
      <c r="K140" s="123"/>
      <c r="L140" s="123"/>
      <c r="M140" s="123"/>
      <c r="N140" s="123"/>
    </row>
    <row r="141" spans="1:14" ht="23.45" customHeight="1" x14ac:dyDescent="0.25">
      <c r="A141" s="126" t="s">
        <v>109</v>
      </c>
      <c r="B141" s="195">
        <f>SUM(M126)</f>
        <v>1.3984962406015038</v>
      </c>
      <c r="C141" s="202">
        <v>5</v>
      </c>
      <c r="D141" s="204"/>
      <c r="F141" s="407"/>
      <c r="G141" s="407"/>
      <c r="H141" s="407"/>
      <c r="I141" s="407"/>
      <c r="J141" s="123"/>
      <c r="K141" s="123"/>
      <c r="L141" s="123"/>
      <c r="M141" s="123"/>
      <c r="N141" s="123"/>
    </row>
    <row r="142" spans="1:14" ht="23.45" customHeight="1" x14ac:dyDescent="0.25">
      <c r="A142" s="126" t="s">
        <v>21</v>
      </c>
      <c r="B142" s="195">
        <f>SUM(N126)</f>
        <v>0.76033057851239672</v>
      </c>
      <c r="C142" s="202">
        <v>5</v>
      </c>
      <c r="D142" s="204"/>
      <c r="F142" s="407"/>
      <c r="G142" s="407"/>
      <c r="H142" s="407"/>
      <c r="I142" s="407"/>
      <c r="J142" s="123"/>
      <c r="K142" s="123"/>
      <c r="L142" s="123"/>
      <c r="M142" s="123"/>
      <c r="N142" s="123"/>
    </row>
    <row r="143" spans="1:14" ht="23.45" customHeight="1" x14ac:dyDescent="0.25">
      <c r="A143" s="205" t="s">
        <v>113</v>
      </c>
      <c r="B143" s="206">
        <f>AVERAGE(B131:B142)</f>
        <v>1.3861999440824124</v>
      </c>
      <c r="C143" s="198"/>
      <c r="D143" s="198"/>
      <c r="F143" s="407"/>
      <c r="G143" s="407"/>
      <c r="H143" s="407"/>
      <c r="I143" s="407"/>
      <c r="J143" s="123"/>
      <c r="K143" s="123"/>
      <c r="L143" s="123"/>
      <c r="M143" s="123"/>
      <c r="N143" s="123"/>
    </row>
    <row r="144" spans="1:14" ht="23.45" customHeight="1" x14ac:dyDescent="0.25">
      <c r="A144" s="142" t="s">
        <v>114</v>
      </c>
      <c r="B144" s="164">
        <f>SUM(C126:H126)/6</f>
        <v>1.5014068471480944</v>
      </c>
      <c r="C144" s="408"/>
      <c r="D144" s="408"/>
      <c r="F144" s="407"/>
      <c r="G144" s="407"/>
      <c r="H144" s="407"/>
      <c r="I144" s="407"/>
      <c r="J144" s="123"/>
      <c r="K144" s="123"/>
      <c r="L144" s="123"/>
      <c r="M144" s="123"/>
      <c r="N144" s="123"/>
    </row>
    <row r="145" spans="1:14" ht="23.45" customHeight="1" x14ac:dyDescent="0.25">
      <c r="A145" s="142" t="s">
        <v>115</v>
      </c>
      <c r="B145" s="164">
        <f>SUM(B137:B142)/6</f>
        <v>1.2709930410167307</v>
      </c>
      <c r="C145" s="408"/>
      <c r="D145" s="408"/>
      <c r="F145" s="407"/>
      <c r="G145" s="407"/>
      <c r="H145" s="407"/>
      <c r="I145" s="407"/>
      <c r="J145" s="123"/>
      <c r="K145" s="123"/>
      <c r="L145" s="123"/>
      <c r="M145" s="123"/>
      <c r="N145" s="123"/>
    </row>
    <row r="146" spans="1:14" ht="23.45" customHeight="1" x14ac:dyDescent="0.25">
      <c r="A146" s="142" t="s">
        <v>116</v>
      </c>
      <c r="B146" s="164">
        <f>SUM(C126:E126)/3</f>
        <v>1.4319347449060036</v>
      </c>
      <c r="C146" s="409"/>
      <c r="D146" s="409"/>
      <c r="F146" s="407"/>
      <c r="G146" s="407"/>
      <c r="H146" s="407"/>
      <c r="I146" s="407"/>
      <c r="J146" s="123"/>
      <c r="K146" s="123"/>
      <c r="L146" s="123"/>
      <c r="M146" s="123"/>
      <c r="N146" s="123"/>
    </row>
    <row r="147" spans="1:14" ht="23.45" customHeight="1" x14ac:dyDescent="0.25">
      <c r="A147" s="142" t="s">
        <v>117</v>
      </c>
      <c r="B147" s="164">
        <f>SUM(F126:H126)/3</f>
        <v>1.5708789493901854</v>
      </c>
      <c r="C147" s="408"/>
      <c r="D147" s="408"/>
      <c r="F147" s="407"/>
      <c r="G147" s="407"/>
      <c r="H147" s="407"/>
      <c r="I147" s="407"/>
      <c r="J147" s="123"/>
      <c r="K147" s="123"/>
      <c r="L147" s="123"/>
      <c r="M147" s="123"/>
      <c r="N147" s="123"/>
    </row>
    <row r="148" spans="1:14" ht="23.45" customHeight="1" x14ac:dyDescent="0.25">
      <c r="A148" s="142" t="s">
        <v>118</v>
      </c>
      <c r="B148" s="164">
        <f>SUM(I126:K126)/3</f>
        <v>1.4497275696792553</v>
      </c>
      <c r="C148" s="408"/>
      <c r="D148" s="408"/>
      <c r="F148" s="407"/>
      <c r="G148" s="407"/>
      <c r="H148" s="407"/>
      <c r="I148" s="407"/>
      <c r="J148" s="123"/>
      <c r="K148" s="123"/>
      <c r="L148" s="123"/>
      <c r="M148" s="123"/>
      <c r="N148" s="123"/>
    </row>
    <row r="149" spans="1:14" ht="23.45" customHeight="1" x14ac:dyDescent="0.25">
      <c r="A149" s="142" t="s">
        <v>119</v>
      </c>
      <c r="B149" s="164">
        <f>SUM(B140:B142)/3</f>
        <v>1.0922585123542061</v>
      </c>
      <c r="C149" s="408"/>
      <c r="D149" s="408"/>
      <c r="F149" s="407"/>
      <c r="G149" s="407"/>
      <c r="H149" s="407"/>
      <c r="I149" s="407"/>
    </row>
    <row r="152" spans="1:14" ht="23.45" customHeight="1" x14ac:dyDescent="0.25">
      <c r="A152" s="372" t="s">
        <v>120</v>
      </c>
      <c r="B152" s="372"/>
      <c r="C152" s="372"/>
      <c r="D152" s="372"/>
      <c r="E152" s="372"/>
      <c r="F152" s="358" t="s">
        <v>13</v>
      </c>
      <c r="G152" s="358"/>
      <c r="H152" s="358"/>
      <c r="I152" s="358"/>
      <c r="J152" s="372" t="s">
        <v>14</v>
      </c>
      <c r="K152" s="372"/>
    </row>
    <row r="153" spans="1:14" ht="23.45" customHeight="1" x14ac:dyDescent="0.25">
      <c r="A153" s="372"/>
      <c r="B153" s="372"/>
      <c r="C153" s="372"/>
      <c r="D153" s="372"/>
      <c r="E153" s="372"/>
      <c r="F153" s="358"/>
      <c r="G153" s="358"/>
      <c r="H153" s="358"/>
      <c r="I153" s="358"/>
      <c r="J153" s="372"/>
      <c r="K153" s="372"/>
    </row>
    <row r="154" spans="1:14" ht="23.45" customHeight="1" x14ac:dyDescent="0.25">
      <c r="A154" s="372"/>
      <c r="B154" s="372"/>
      <c r="C154" s="372"/>
      <c r="D154" s="372"/>
      <c r="E154" s="372"/>
      <c r="F154" s="358"/>
      <c r="G154" s="358"/>
      <c r="H154" s="358"/>
      <c r="I154" s="358"/>
      <c r="J154" s="372"/>
      <c r="K154" s="372"/>
    </row>
    <row r="155" spans="1:14" ht="23.45" customHeight="1" x14ac:dyDescent="0.25">
      <c r="A155" s="372" t="s">
        <v>121</v>
      </c>
      <c r="B155" s="372"/>
      <c r="C155" s="372"/>
      <c r="D155" s="372"/>
      <c r="E155" s="372"/>
      <c r="F155" s="358"/>
      <c r="G155" s="358"/>
      <c r="H155" s="358"/>
      <c r="I155" s="358"/>
      <c r="J155" s="372" t="s">
        <v>122</v>
      </c>
      <c r="K155" s="372"/>
    </row>
    <row r="156" spans="1:14" ht="23.45" customHeight="1" x14ac:dyDescent="0.25">
      <c r="A156" s="372"/>
      <c r="B156" s="372"/>
      <c r="C156" s="372"/>
      <c r="D156" s="372"/>
      <c r="E156" s="372"/>
      <c r="F156" s="358"/>
      <c r="G156" s="358"/>
      <c r="H156" s="358"/>
      <c r="I156" s="358"/>
      <c r="J156" s="372"/>
      <c r="K156" s="372"/>
    </row>
    <row r="157" spans="1:14" ht="23.45" customHeight="1" x14ac:dyDescent="0.25">
      <c r="A157" s="372"/>
      <c r="B157" s="372"/>
      <c r="C157" s="372"/>
      <c r="D157" s="372"/>
      <c r="E157" s="372"/>
      <c r="F157" s="358"/>
      <c r="G157" s="358"/>
      <c r="H157" s="358"/>
      <c r="I157" s="358"/>
      <c r="J157" s="372"/>
      <c r="K157" s="372"/>
    </row>
    <row r="160" spans="1:14" ht="23.45" customHeight="1" x14ac:dyDescent="0.25">
      <c r="N160" s="123"/>
    </row>
    <row r="161" spans="1:14" ht="23.45" customHeight="1" x14ac:dyDescent="0.25">
      <c r="N161" s="123"/>
    </row>
    <row r="162" spans="1:14" ht="23.45" customHeight="1" x14ac:dyDescent="0.25">
      <c r="A162" s="369"/>
      <c r="B162" s="369"/>
      <c r="C162" s="368" t="s">
        <v>80</v>
      </c>
      <c r="D162" s="368"/>
      <c r="E162" s="368"/>
      <c r="F162" s="368"/>
      <c r="G162" s="368"/>
      <c r="H162" s="372" t="s">
        <v>81</v>
      </c>
      <c r="I162" s="372"/>
    </row>
    <row r="163" spans="1:14" ht="23.45" customHeight="1" x14ac:dyDescent="0.25">
      <c r="A163" s="369"/>
      <c r="B163" s="369"/>
      <c r="C163" s="368"/>
      <c r="D163" s="368"/>
      <c r="E163" s="368"/>
      <c r="F163" s="368"/>
      <c r="G163" s="368"/>
      <c r="H163" s="372"/>
      <c r="I163" s="372"/>
    </row>
    <row r="164" spans="1:14" ht="23.45" customHeight="1" x14ac:dyDescent="0.25">
      <c r="A164" s="369"/>
      <c r="B164" s="369"/>
      <c r="C164" s="359" t="s">
        <v>123</v>
      </c>
      <c r="D164" s="359"/>
      <c r="E164" s="359"/>
      <c r="F164" s="359"/>
      <c r="G164" s="359"/>
      <c r="H164" s="372" t="s">
        <v>82</v>
      </c>
      <c r="I164" s="372"/>
    </row>
    <row r="165" spans="1:14" ht="23.45" customHeight="1" x14ac:dyDescent="0.25">
      <c r="A165" s="369"/>
      <c r="B165" s="369"/>
      <c r="C165" s="359"/>
      <c r="D165" s="359"/>
      <c r="E165" s="359"/>
      <c r="F165" s="359"/>
      <c r="G165" s="359"/>
      <c r="H165" s="372"/>
      <c r="I165" s="372"/>
    </row>
    <row r="166" spans="1:14" ht="23.45" customHeight="1" x14ac:dyDescent="0.25">
      <c r="A166" s="388" t="s">
        <v>142</v>
      </c>
      <c r="B166" s="388"/>
      <c r="C166" s="388"/>
      <c r="D166" s="388"/>
      <c r="E166" s="388"/>
      <c r="F166" s="388"/>
      <c r="G166" s="388"/>
      <c r="H166" s="388"/>
      <c r="I166" s="388"/>
      <c r="K166" s="165"/>
    </row>
    <row r="167" spans="1:14" ht="75.75" customHeight="1" x14ac:dyDescent="0.25">
      <c r="A167" s="389" t="s">
        <v>83</v>
      </c>
      <c r="B167" s="390"/>
      <c r="C167" s="391" t="s">
        <v>163</v>
      </c>
      <c r="D167" s="391"/>
      <c r="E167" s="391"/>
      <c r="F167" s="145" t="s">
        <v>84</v>
      </c>
      <c r="G167" s="392" t="s">
        <v>124</v>
      </c>
      <c r="H167" s="392"/>
      <c r="I167" s="392"/>
    </row>
    <row r="168" spans="1:14" ht="23.45" customHeight="1" x14ac:dyDescent="0.25">
      <c r="A168" s="393" t="s">
        <v>164</v>
      </c>
      <c r="B168" s="393"/>
      <c r="C168" s="393"/>
      <c r="D168" s="393"/>
      <c r="E168" s="393"/>
      <c r="F168" s="393"/>
      <c r="G168" s="393"/>
      <c r="H168" s="393"/>
      <c r="I168" s="393"/>
    </row>
    <row r="169" spans="1:14" ht="23.45" customHeight="1" x14ac:dyDescent="0.25">
      <c r="A169" s="147"/>
      <c r="B169" s="148"/>
      <c r="C169" s="148"/>
      <c r="D169" s="148"/>
      <c r="E169" s="148"/>
      <c r="F169" s="148"/>
      <c r="G169" s="148"/>
      <c r="H169" s="148"/>
      <c r="I169" s="149"/>
    </row>
    <row r="170" spans="1:14" ht="23.45" customHeight="1" x14ac:dyDescent="0.25">
      <c r="A170" s="394" t="s">
        <v>165</v>
      </c>
      <c r="B170" s="394"/>
      <c r="C170" s="394"/>
      <c r="D170" s="394"/>
      <c r="E170" s="394"/>
      <c r="F170" s="394"/>
      <c r="G170" s="394"/>
      <c r="H170" s="394"/>
      <c r="I170" s="394"/>
    </row>
    <row r="171" spans="1:14" ht="23.45" customHeight="1" x14ac:dyDescent="0.25">
      <c r="A171" s="394"/>
      <c r="B171" s="394"/>
      <c r="C171" s="394"/>
      <c r="D171" s="394"/>
      <c r="E171" s="394"/>
      <c r="F171" s="394"/>
      <c r="G171" s="394"/>
      <c r="H171" s="394"/>
      <c r="I171" s="394"/>
    </row>
    <row r="172" spans="1:14" ht="23.45" customHeight="1" x14ac:dyDescent="0.25">
      <c r="A172" s="394"/>
      <c r="B172" s="394"/>
      <c r="C172" s="394"/>
      <c r="D172" s="394"/>
      <c r="E172" s="394"/>
      <c r="F172" s="394"/>
      <c r="G172" s="394"/>
      <c r="H172" s="394"/>
      <c r="I172" s="394"/>
    </row>
    <row r="173" spans="1:14" ht="23.45" customHeight="1" x14ac:dyDescent="0.25">
      <c r="A173" s="394"/>
      <c r="B173" s="394"/>
      <c r="C173" s="394"/>
      <c r="D173" s="394"/>
      <c r="E173" s="394"/>
      <c r="F173" s="394"/>
      <c r="G173" s="394"/>
      <c r="H173" s="394"/>
      <c r="I173" s="394"/>
    </row>
    <row r="174" spans="1:14" ht="23.45" customHeight="1" x14ac:dyDescent="0.25">
      <c r="A174" s="360" t="s">
        <v>127</v>
      </c>
      <c r="B174" s="360"/>
      <c r="C174" s="360"/>
      <c r="D174" s="360"/>
      <c r="E174" s="360"/>
      <c r="F174" s="360" t="s">
        <v>128</v>
      </c>
      <c r="G174" s="360"/>
      <c r="H174" s="360"/>
      <c r="I174" s="360"/>
      <c r="K174" s="166"/>
    </row>
    <row r="175" spans="1:14" ht="23.45" customHeight="1" x14ac:dyDescent="0.25">
      <c r="A175" s="125" t="s">
        <v>129</v>
      </c>
      <c r="B175" s="361" t="s">
        <v>166</v>
      </c>
      <c r="C175" s="361"/>
      <c r="D175" s="361"/>
      <c r="E175" s="361"/>
      <c r="F175" s="367" t="s">
        <v>167</v>
      </c>
      <c r="G175" s="367"/>
      <c r="H175" s="367"/>
      <c r="I175" s="367"/>
    </row>
    <row r="176" spans="1:14" ht="23.45" customHeight="1" x14ac:dyDescent="0.25">
      <c r="A176" s="125" t="s">
        <v>132</v>
      </c>
      <c r="B176" s="361" t="s">
        <v>168</v>
      </c>
      <c r="C176" s="361"/>
      <c r="D176" s="361"/>
      <c r="E176" s="361"/>
      <c r="F176" s="367"/>
      <c r="G176" s="367"/>
      <c r="H176" s="367"/>
      <c r="I176" s="367"/>
    </row>
    <row r="177" spans="1:14" ht="23.45" customHeight="1" x14ac:dyDescent="0.25">
      <c r="A177" s="125" t="s">
        <v>133</v>
      </c>
      <c r="B177" s="382" t="s">
        <v>134</v>
      </c>
      <c r="C177" s="383"/>
      <c r="D177" s="383"/>
      <c r="E177" s="384"/>
      <c r="F177" s="367"/>
      <c r="G177" s="367"/>
      <c r="H177" s="367"/>
      <c r="I177" s="367"/>
      <c r="J177" s="123"/>
      <c r="K177" s="123"/>
      <c r="L177" s="123"/>
      <c r="M177" s="123"/>
      <c r="N177" s="123"/>
    </row>
    <row r="178" spans="1:14" ht="23.45" customHeight="1" x14ac:dyDescent="0.25">
      <c r="A178" s="125" t="s">
        <v>135</v>
      </c>
      <c r="B178" s="382" t="s">
        <v>136</v>
      </c>
      <c r="C178" s="383"/>
      <c r="D178" s="383"/>
      <c r="E178" s="384"/>
      <c r="F178" s="367"/>
      <c r="G178" s="367"/>
      <c r="H178" s="367"/>
      <c r="I178" s="367"/>
      <c r="J178" s="123"/>
      <c r="K178" s="123"/>
      <c r="L178" s="123"/>
      <c r="M178" s="123"/>
      <c r="N178" s="123"/>
    </row>
    <row r="179" spans="1:14" ht="23.45" customHeight="1" x14ac:dyDescent="0.25">
      <c r="A179" s="125" t="s">
        <v>137</v>
      </c>
      <c r="B179" s="385" t="s">
        <v>148</v>
      </c>
      <c r="C179" s="386"/>
      <c r="D179" s="386"/>
      <c r="E179" s="387"/>
      <c r="F179" s="367"/>
      <c r="G179" s="367"/>
      <c r="H179" s="367"/>
      <c r="I179" s="367"/>
      <c r="J179" s="123"/>
      <c r="K179" s="123"/>
      <c r="L179" s="123"/>
      <c r="M179" s="123"/>
      <c r="N179" s="123"/>
    </row>
    <row r="180" spans="1:14" ht="23.45" customHeight="1" x14ac:dyDescent="0.25">
      <c r="A180" s="151"/>
      <c r="I180" s="152"/>
      <c r="J180" s="123"/>
      <c r="K180" s="123"/>
      <c r="L180" s="123"/>
      <c r="M180" s="123"/>
      <c r="N180" s="123"/>
    </row>
    <row r="181" spans="1:14" ht="23.45" customHeight="1" x14ac:dyDescent="0.25">
      <c r="A181" s="509" t="s">
        <v>85</v>
      </c>
      <c r="B181" s="509"/>
      <c r="C181" s="406" t="s">
        <v>87</v>
      </c>
      <c r="D181" s="406"/>
      <c r="E181" s="406"/>
      <c r="F181" s="406" t="s">
        <v>88</v>
      </c>
      <c r="G181" s="406"/>
      <c r="H181" s="406"/>
      <c r="I181" s="406"/>
      <c r="J181" s="123"/>
      <c r="K181" s="123"/>
      <c r="L181" s="123"/>
      <c r="M181" s="123"/>
      <c r="N181" s="123"/>
    </row>
    <row r="182" spans="1:14" ht="23.45" customHeight="1" x14ac:dyDescent="0.25">
      <c r="A182" s="398" t="s">
        <v>139</v>
      </c>
      <c r="B182" s="398"/>
      <c r="C182" s="231" t="s">
        <v>90</v>
      </c>
      <c r="D182" s="231" t="s">
        <v>91</v>
      </c>
      <c r="E182" s="231" t="s">
        <v>92</v>
      </c>
      <c r="F182" s="398" t="s">
        <v>93</v>
      </c>
      <c r="G182" s="398"/>
      <c r="H182" s="398" t="s">
        <v>94</v>
      </c>
      <c r="I182" s="398"/>
      <c r="J182" s="123"/>
      <c r="K182" s="123"/>
      <c r="L182" s="123"/>
      <c r="M182" s="123"/>
      <c r="N182" s="123"/>
    </row>
    <row r="183" spans="1:14" ht="23.45" customHeight="1" x14ac:dyDescent="0.25">
      <c r="A183" s="398"/>
      <c r="B183" s="398"/>
      <c r="C183" s="398">
        <v>15</v>
      </c>
      <c r="D183" s="398"/>
      <c r="E183" s="398"/>
      <c r="F183" s="398" t="s">
        <v>4</v>
      </c>
      <c r="G183" s="398"/>
      <c r="H183" s="398" t="s">
        <v>140</v>
      </c>
      <c r="I183" s="398"/>
      <c r="J183" s="123"/>
      <c r="K183" s="123"/>
      <c r="L183" s="123"/>
      <c r="M183" s="123"/>
      <c r="N183" s="123"/>
    </row>
    <row r="184" spans="1:14" ht="23.45" customHeight="1" x14ac:dyDescent="0.25">
      <c r="A184" s="398"/>
      <c r="B184" s="398"/>
      <c r="C184" s="398"/>
      <c r="D184" s="398"/>
      <c r="E184" s="398"/>
      <c r="F184" s="398"/>
      <c r="G184" s="398"/>
      <c r="H184" s="398"/>
      <c r="I184" s="398"/>
      <c r="J184" s="123"/>
      <c r="K184" s="123"/>
      <c r="L184" s="123"/>
      <c r="M184" s="123"/>
      <c r="N184" s="123"/>
    </row>
    <row r="185" spans="1:14" ht="23.45" customHeight="1" x14ac:dyDescent="0.25">
      <c r="A185" s="235"/>
      <c r="B185" s="144"/>
      <c r="C185" s="144"/>
      <c r="D185" s="144"/>
      <c r="E185" s="144"/>
      <c r="F185" s="144"/>
      <c r="G185" s="144"/>
      <c r="H185" s="144"/>
      <c r="I185" s="236"/>
      <c r="J185" s="123"/>
      <c r="K185" s="123"/>
      <c r="L185" s="123"/>
      <c r="M185" s="123"/>
      <c r="N185" s="123"/>
    </row>
    <row r="186" spans="1:14" ht="23.45" customHeight="1" x14ac:dyDescent="0.25">
      <c r="A186" s="151"/>
      <c r="I186" s="152"/>
      <c r="J186" s="123"/>
      <c r="K186" s="123"/>
      <c r="L186" s="123"/>
      <c r="M186" s="123"/>
      <c r="N186" s="123"/>
    </row>
    <row r="187" spans="1:14" ht="23.45" customHeight="1" x14ac:dyDescent="0.25">
      <c r="A187" s="404" t="s">
        <v>96</v>
      </c>
      <c r="B187" s="404"/>
      <c r="C187" s="404" t="s">
        <v>97</v>
      </c>
      <c r="D187" s="404"/>
      <c r="E187" s="404" t="s">
        <v>98</v>
      </c>
      <c r="F187" s="404"/>
      <c r="G187" s="232" t="s">
        <v>99</v>
      </c>
      <c r="H187" s="404" t="s">
        <v>100</v>
      </c>
      <c r="I187" s="404"/>
      <c r="J187" s="123"/>
      <c r="K187" s="123"/>
      <c r="L187" s="123"/>
      <c r="M187" s="123"/>
      <c r="N187" s="123"/>
    </row>
    <row r="188" spans="1:14" ht="23.45" customHeight="1" x14ac:dyDescent="0.25">
      <c r="A188" s="399" t="s">
        <v>101</v>
      </c>
      <c r="B188" s="399"/>
      <c r="C188" s="399" t="s">
        <v>149</v>
      </c>
      <c r="D188" s="399"/>
      <c r="E188" s="400" t="s">
        <v>150</v>
      </c>
      <c r="F188" s="400"/>
      <c r="G188" s="231"/>
      <c r="H188" s="401"/>
      <c r="I188" s="401"/>
      <c r="J188" s="123"/>
      <c r="K188" s="123"/>
      <c r="L188" s="123"/>
      <c r="M188" s="123"/>
      <c r="N188" s="123"/>
    </row>
    <row r="189" spans="1:14" ht="23.45" customHeight="1" x14ac:dyDescent="0.25">
      <c r="A189" s="399" t="s">
        <v>102</v>
      </c>
      <c r="B189" s="399"/>
      <c r="C189" s="399"/>
      <c r="D189" s="399"/>
      <c r="E189" s="400"/>
      <c r="F189" s="400"/>
      <c r="G189" s="231"/>
      <c r="H189" s="401"/>
      <c r="I189" s="401"/>
      <c r="J189" s="123"/>
      <c r="K189" s="123"/>
      <c r="L189" s="123"/>
      <c r="M189" s="123"/>
      <c r="N189" s="123"/>
    </row>
    <row r="190" spans="1:14" ht="23.45" customHeight="1" x14ac:dyDescent="0.25">
      <c r="A190" s="399" t="s">
        <v>103</v>
      </c>
      <c r="B190" s="399"/>
      <c r="C190" s="399"/>
      <c r="D190" s="399"/>
      <c r="E190" s="400"/>
      <c r="F190" s="400"/>
      <c r="G190" s="231"/>
      <c r="H190" s="401"/>
      <c r="I190" s="401"/>
      <c r="J190" s="123"/>
      <c r="K190" s="123"/>
      <c r="L190" s="123"/>
      <c r="M190" s="123"/>
      <c r="N190" s="123"/>
    </row>
    <row r="191" spans="1:14" ht="23.45" customHeight="1" x14ac:dyDescent="0.25">
      <c r="A191" s="151"/>
      <c r="I191" s="152"/>
      <c r="J191" s="123"/>
      <c r="K191" s="123"/>
      <c r="L191" s="123"/>
      <c r="M191" s="123"/>
      <c r="N191" s="123"/>
    </row>
    <row r="192" spans="1:14" ht="23.45" customHeight="1" x14ac:dyDescent="0.25">
      <c r="J192" s="123"/>
      <c r="K192" s="123"/>
      <c r="L192" s="123"/>
      <c r="M192" s="123"/>
      <c r="N192" s="123"/>
    </row>
    <row r="193" spans="1:14" ht="23.45" customHeight="1" x14ac:dyDescent="0.25">
      <c r="A193" s="123"/>
      <c r="B193" s="123"/>
      <c r="C193" s="123"/>
      <c r="D193" s="123"/>
      <c r="E193" s="123"/>
      <c r="F193" s="123"/>
      <c r="G193" s="123"/>
      <c r="H193" s="123"/>
      <c r="I193" s="123"/>
      <c r="J193" s="123"/>
      <c r="K193" s="123"/>
      <c r="L193" s="123"/>
      <c r="M193" s="123"/>
      <c r="N193" s="123"/>
    </row>
    <row r="194" spans="1:14" ht="23.45" customHeight="1" x14ac:dyDescent="0.25">
      <c r="A194" s="123"/>
      <c r="B194" s="123"/>
      <c r="C194" s="123"/>
      <c r="D194" s="123"/>
      <c r="E194" s="123"/>
      <c r="F194" s="123"/>
      <c r="G194" s="123"/>
      <c r="H194" s="123"/>
      <c r="I194" s="123"/>
      <c r="J194" s="123"/>
      <c r="K194" s="123"/>
      <c r="L194" s="123"/>
      <c r="M194" s="123"/>
      <c r="N194" s="123"/>
    </row>
    <row r="195" spans="1:14" ht="23.45" customHeight="1" x14ac:dyDescent="0.25">
      <c r="A195" s="123"/>
      <c r="B195" s="123"/>
      <c r="C195" s="123"/>
      <c r="D195" s="123"/>
      <c r="E195" s="123"/>
      <c r="F195" s="123"/>
      <c r="G195" s="123"/>
      <c r="H195" s="123"/>
      <c r="I195" s="123"/>
      <c r="J195" s="123"/>
      <c r="K195" s="123"/>
      <c r="L195" s="123"/>
      <c r="M195" s="123"/>
      <c r="N195" s="123"/>
    </row>
    <row r="196" spans="1:14" ht="23.45" customHeight="1" x14ac:dyDescent="0.25">
      <c r="A196" s="123"/>
      <c r="B196" s="123"/>
      <c r="C196" s="123"/>
      <c r="D196" s="123"/>
      <c r="E196" s="123"/>
      <c r="F196" s="123"/>
      <c r="G196" s="123"/>
      <c r="H196" s="123"/>
      <c r="I196" s="123"/>
      <c r="J196" s="123"/>
      <c r="K196" s="123"/>
      <c r="L196" s="123"/>
      <c r="M196" s="123"/>
      <c r="N196" s="123"/>
    </row>
    <row r="197" spans="1:14" ht="23.45" customHeight="1" x14ac:dyDescent="0.25">
      <c r="A197" s="123"/>
      <c r="B197" s="123"/>
      <c r="C197" s="123"/>
      <c r="D197" s="123"/>
      <c r="E197" s="123"/>
      <c r="F197" s="123"/>
      <c r="G197" s="123"/>
      <c r="H197" s="123"/>
      <c r="I197" s="123"/>
      <c r="J197" s="123"/>
      <c r="K197" s="123"/>
      <c r="L197" s="123"/>
      <c r="M197" s="123"/>
      <c r="N197" s="123"/>
    </row>
    <row r="198" spans="1:14" ht="23.45" customHeight="1" x14ac:dyDescent="0.25">
      <c r="A198" s="123"/>
      <c r="B198" s="123"/>
      <c r="C198" s="123"/>
      <c r="D198" s="123"/>
      <c r="E198" s="123"/>
      <c r="F198" s="123"/>
      <c r="G198" s="123"/>
      <c r="H198" s="123"/>
      <c r="I198" s="123"/>
      <c r="J198" s="123"/>
      <c r="K198" s="123"/>
      <c r="L198" s="123"/>
      <c r="M198" s="123"/>
      <c r="N198" s="123"/>
    </row>
    <row r="199" spans="1:14" ht="23.45" customHeight="1" x14ac:dyDescent="0.25">
      <c r="A199" s="123"/>
      <c r="B199" s="123"/>
      <c r="C199" s="123"/>
      <c r="D199" s="123"/>
      <c r="E199" s="123"/>
      <c r="F199" s="123"/>
      <c r="G199" s="123"/>
      <c r="H199" s="123"/>
      <c r="I199" s="123"/>
      <c r="J199" s="123"/>
      <c r="K199" s="123"/>
      <c r="L199" s="123"/>
      <c r="M199" s="123"/>
      <c r="N199" s="123"/>
    </row>
    <row r="200" spans="1:14" ht="23.45" customHeight="1" x14ac:dyDescent="0.25">
      <c r="A200" s="123"/>
      <c r="B200" s="123"/>
      <c r="C200" s="123"/>
      <c r="D200" s="123"/>
      <c r="E200" s="123"/>
      <c r="F200" s="123"/>
      <c r="G200" s="123"/>
      <c r="H200" s="123"/>
      <c r="I200" s="123"/>
      <c r="J200" s="123"/>
      <c r="K200" s="123"/>
      <c r="L200" s="123"/>
      <c r="M200" s="123"/>
      <c r="N200" s="123"/>
    </row>
    <row r="201" spans="1:14" ht="23.45" customHeight="1" x14ac:dyDescent="0.25">
      <c r="A201" s="123"/>
      <c r="B201" s="123"/>
      <c r="C201" s="123"/>
      <c r="D201" s="123"/>
      <c r="E201" s="123"/>
      <c r="F201" s="123"/>
      <c r="G201" s="123"/>
      <c r="H201" s="123"/>
      <c r="I201" s="123"/>
      <c r="J201" s="123"/>
      <c r="K201" s="123"/>
      <c r="L201" s="123"/>
      <c r="M201" s="123"/>
      <c r="N201" s="123"/>
    </row>
    <row r="202" spans="1:14" ht="23.45" customHeight="1" x14ac:dyDescent="0.25">
      <c r="A202" s="123"/>
      <c r="B202" s="123"/>
      <c r="C202" s="123"/>
      <c r="D202" s="123"/>
      <c r="E202" s="123"/>
      <c r="F202" s="123"/>
      <c r="G202" s="123"/>
      <c r="H202" s="123"/>
      <c r="I202" s="123"/>
      <c r="J202" s="123"/>
      <c r="K202" s="123"/>
      <c r="L202" s="123"/>
      <c r="M202" s="123"/>
      <c r="N202" s="123"/>
    </row>
    <row r="203" spans="1:14" ht="23.45" customHeight="1" x14ac:dyDescent="0.25">
      <c r="A203" s="123"/>
      <c r="B203" s="123"/>
      <c r="C203" s="123"/>
      <c r="D203" s="123"/>
      <c r="E203" s="123"/>
      <c r="F203" s="123"/>
      <c r="G203" s="123"/>
      <c r="H203" s="123"/>
      <c r="I203" s="123"/>
      <c r="J203" s="123"/>
      <c r="K203" s="123"/>
      <c r="L203" s="123"/>
      <c r="M203" s="123"/>
      <c r="N203" s="123"/>
    </row>
    <row r="204" spans="1:14" ht="23.45" customHeight="1" x14ac:dyDescent="0.25">
      <c r="A204" s="123"/>
      <c r="B204" s="123"/>
      <c r="C204" s="123"/>
      <c r="D204" s="123"/>
      <c r="E204" s="123"/>
      <c r="F204" s="123"/>
      <c r="G204" s="123"/>
      <c r="H204" s="123"/>
      <c r="I204" s="123"/>
      <c r="J204" s="123"/>
      <c r="K204" s="123"/>
      <c r="L204" s="123"/>
      <c r="M204" s="123"/>
      <c r="N204" s="123"/>
    </row>
    <row r="205" spans="1:14" ht="23.45" customHeight="1" x14ac:dyDescent="0.25">
      <c r="A205" s="123"/>
      <c r="B205" s="123"/>
      <c r="C205" s="123"/>
      <c r="D205" s="123"/>
      <c r="E205" s="123"/>
      <c r="F205" s="123"/>
      <c r="G205" s="123"/>
      <c r="H205" s="123"/>
      <c r="I205" s="123"/>
      <c r="J205" s="123"/>
      <c r="K205" s="123"/>
      <c r="L205" s="123"/>
      <c r="M205" s="123"/>
      <c r="N205" s="123"/>
    </row>
    <row r="206" spans="1:14" ht="23.45" customHeight="1" x14ac:dyDescent="0.25">
      <c r="A206" s="123"/>
      <c r="B206" s="123"/>
      <c r="C206" s="123"/>
      <c r="D206" s="123"/>
      <c r="E206" s="123"/>
      <c r="F206" s="123"/>
      <c r="G206" s="123"/>
      <c r="H206" s="123"/>
      <c r="I206" s="123"/>
      <c r="J206" s="123"/>
      <c r="K206" s="123"/>
      <c r="L206" s="123"/>
      <c r="M206" s="123"/>
      <c r="N206" s="123"/>
    </row>
    <row r="207" spans="1:14" ht="23.45" customHeight="1" x14ac:dyDescent="0.25">
      <c r="A207" s="123"/>
      <c r="B207" s="123"/>
      <c r="C207" s="123"/>
      <c r="D207" s="123"/>
      <c r="E207" s="123"/>
      <c r="F207" s="123"/>
      <c r="G207" s="123"/>
      <c r="H207" s="123"/>
      <c r="I207" s="123"/>
      <c r="J207" s="123"/>
      <c r="K207" s="123"/>
      <c r="L207" s="123"/>
      <c r="M207" s="123"/>
      <c r="N207" s="123"/>
    </row>
    <row r="208" spans="1:14" ht="23.45" customHeight="1" x14ac:dyDescent="0.25">
      <c r="A208" s="123"/>
      <c r="B208" s="123"/>
      <c r="C208" s="123"/>
      <c r="D208" s="123"/>
      <c r="E208" s="123"/>
      <c r="F208" s="123"/>
      <c r="G208" s="123"/>
      <c r="H208" s="123"/>
      <c r="I208" s="123"/>
      <c r="J208" s="123"/>
      <c r="K208" s="123"/>
      <c r="L208" s="123"/>
      <c r="M208" s="123"/>
      <c r="N208" s="123"/>
    </row>
    <row r="214" spans="1:14" ht="23.45" customHeight="1" x14ac:dyDescent="0.25">
      <c r="A214" s="410" t="s">
        <v>104</v>
      </c>
      <c r="B214" s="410"/>
      <c r="C214" s="167" t="s">
        <v>105</v>
      </c>
      <c r="D214" s="167" t="s">
        <v>106</v>
      </c>
      <c r="E214" s="167" t="s">
        <v>107</v>
      </c>
      <c r="F214" s="167" t="s">
        <v>108</v>
      </c>
      <c r="G214" s="167" t="s">
        <v>15</v>
      </c>
      <c r="H214" s="167" t="s">
        <v>16</v>
      </c>
      <c r="I214" s="167" t="s">
        <v>17</v>
      </c>
      <c r="J214" s="168" t="s">
        <v>18</v>
      </c>
      <c r="K214" s="169" t="s">
        <v>19</v>
      </c>
      <c r="L214" s="169" t="s">
        <v>20</v>
      </c>
      <c r="M214" s="169" t="s">
        <v>109</v>
      </c>
      <c r="N214" s="169" t="s">
        <v>21</v>
      </c>
    </row>
    <row r="215" spans="1:14" ht="23.45" customHeight="1" x14ac:dyDescent="0.25">
      <c r="A215" s="403" t="s">
        <v>166</v>
      </c>
      <c r="B215" s="403"/>
      <c r="C215" s="170">
        <v>1479</v>
      </c>
      <c r="D215" s="199">
        <v>924</v>
      </c>
      <c r="E215" s="170">
        <v>726</v>
      </c>
      <c r="F215" s="199">
        <v>1107</v>
      </c>
      <c r="G215" s="161">
        <v>646</v>
      </c>
      <c r="H215" s="161">
        <v>368</v>
      </c>
      <c r="I215" s="161">
        <v>764</v>
      </c>
      <c r="J215" s="162">
        <v>907</v>
      </c>
      <c r="K215" s="171">
        <v>669</v>
      </c>
      <c r="L215" s="133">
        <v>719</v>
      </c>
      <c r="M215" s="171">
        <v>386</v>
      </c>
      <c r="N215" s="171">
        <v>321</v>
      </c>
    </row>
    <row r="216" spans="1:14" ht="23.45" customHeight="1" x14ac:dyDescent="0.25">
      <c r="A216" s="403" t="s">
        <v>168</v>
      </c>
      <c r="B216" s="403"/>
      <c r="C216" s="170">
        <v>208</v>
      </c>
      <c r="D216" s="207">
        <v>197</v>
      </c>
      <c r="E216" s="170">
        <v>176</v>
      </c>
      <c r="F216" s="207">
        <v>170</v>
      </c>
      <c r="G216" s="161">
        <v>151</v>
      </c>
      <c r="H216" s="161">
        <v>91</v>
      </c>
      <c r="I216" s="163">
        <v>150</v>
      </c>
      <c r="J216" s="162">
        <v>175</v>
      </c>
      <c r="K216" s="171">
        <v>151</v>
      </c>
      <c r="L216" s="133">
        <v>127</v>
      </c>
      <c r="M216" s="171">
        <v>119</v>
      </c>
      <c r="N216" s="171">
        <v>77</v>
      </c>
    </row>
    <row r="217" spans="1:14" ht="23.45" customHeight="1" x14ac:dyDescent="0.25">
      <c r="A217" s="411" t="s">
        <v>163</v>
      </c>
      <c r="B217" s="411"/>
      <c r="C217" s="200">
        <f>+C215/C216</f>
        <v>7.1105769230769234</v>
      </c>
      <c r="D217" s="200">
        <f t="shared" ref="D217:N217" si="2">+D215/D216</f>
        <v>4.6903553299492389</v>
      </c>
      <c r="E217" s="200">
        <f t="shared" si="2"/>
        <v>4.125</v>
      </c>
      <c r="F217" s="200">
        <f t="shared" si="2"/>
        <v>6.5117647058823529</v>
      </c>
      <c r="G217" s="200">
        <f t="shared" si="2"/>
        <v>4.2781456953642385</v>
      </c>
      <c r="H217" s="200">
        <f t="shared" si="2"/>
        <v>4.0439560439560438</v>
      </c>
      <c r="I217" s="200">
        <f t="shared" si="2"/>
        <v>5.0933333333333337</v>
      </c>
      <c r="J217" s="200">
        <f t="shared" si="2"/>
        <v>5.1828571428571433</v>
      </c>
      <c r="K217" s="200">
        <f t="shared" si="2"/>
        <v>4.4304635761589406</v>
      </c>
      <c r="L217" s="200">
        <f t="shared" si="2"/>
        <v>5.6614173228346454</v>
      </c>
      <c r="M217" s="200">
        <f t="shared" si="2"/>
        <v>3.2436974789915967</v>
      </c>
      <c r="N217" s="200">
        <f t="shared" si="2"/>
        <v>4.1688311688311686</v>
      </c>
    </row>
    <row r="218" spans="1:14" ht="23.45" customHeight="1" x14ac:dyDescent="0.25">
      <c r="C218" s="144"/>
      <c r="D218" s="144"/>
      <c r="E218" s="144"/>
      <c r="F218" s="144"/>
      <c r="G218" s="144"/>
      <c r="H218" s="144"/>
      <c r="I218" s="144"/>
      <c r="J218" s="144"/>
      <c r="K218" s="144"/>
    </row>
    <row r="221" spans="1:14" ht="23.45" customHeight="1" x14ac:dyDescent="0.25">
      <c r="A221" s="125" t="s">
        <v>110</v>
      </c>
      <c r="B221" s="172" t="s">
        <v>169</v>
      </c>
      <c r="C221" s="140" t="s">
        <v>430</v>
      </c>
      <c r="D221" s="140"/>
      <c r="F221" s="406" t="s">
        <v>111</v>
      </c>
      <c r="G221" s="406"/>
      <c r="H221" s="406"/>
      <c r="I221" s="406"/>
    </row>
    <row r="222" spans="1:14" ht="23.45" customHeight="1" x14ac:dyDescent="0.25">
      <c r="A222" s="126" t="s">
        <v>112</v>
      </c>
      <c r="B222" s="195">
        <f>SUM(C217)</f>
        <v>7.1105769230769234</v>
      </c>
      <c r="C222" s="196">
        <v>8</v>
      </c>
      <c r="D222" s="203"/>
      <c r="F222" s="407" t="s">
        <v>433</v>
      </c>
      <c r="G222" s="407"/>
      <c r="H222" s="407"/>
      <c r="I222" s="407"/>
    </row>
    <row r="223" spans="1:14" ht="23.45" customHeight="1" x14ac:dyDescent="0.25">
      <c r="A223" s="126" t="s">
        <v>106</v>
      </c>
      <c r="B223" s="195">
        <f>SUM(D217)</f>
        <v>4.6903553299492389</v>
      </c>
      <c r="C223" s="196">
        <v>8</v>
      </c>
      <c r="D223" s="203"/>
      <c r="F223" s="407"/>
      <c r="G223" s="407"/>
      <c r="H223" s="407"/>
      <c r="I223" s="407"/>
      <c r="J223" s="123"/>
      <c r="K223" s="123"/>
      <c r="L223" s="123"/>
      <c r="M223" s="123"/>
      <c r="N223" s="123"/>
    </row>
    <row r="224" spans="1:14" ht="23.45" customHeight="1" x14ac:dyDescent="0.25">
      <c r="A224" s="126" t="s">
        <v>107</v>
      </c>
      <c r="B224" s="195">
        <f>SUM(E217)</f>
        <v>4.125</v>
      </c>
      <c r="C224" s="196">
        <v>8</v>
      </c>
      <c r="D224" s="203"/>
      <c r="F224" s="407"/>
      <c r="G224" s="407"/>
      <c r="H224" s="407"/>
      <c r="I224" s="407"/>
      <c r="J224" s="123"/>
      <c r="K224" s="123"/>
      <c r="L224" s="123"/>
      <c r="M224" s="123"/>
      <c r="N224" s="123"/>
    </row>
    <row r="225" spans="1:18" ht="23.45" customHeight="1" x14ac:dyDescent="0.25">
      <c r="A225" s="126" t="s">
        <v>108</v>
      </c>
      <c r="B225" s="195">
        <f>SUM(F217)</f>
        <v>6.5117647058823529</v>
      </c>
      <c r="C225" s="196">
        <v>8</v>
      </c>
      <c r="D225" s="203"/>
      <c r="F225" s="407"/>
      <c r="G225" s="407"/>
      <c r="H225" s="407"/>
      <c r="I225" s="407"/>
      <c r="J225" s="123"/>
      <c r="K225" s="123"/>
      <c r="L225" s="123"/>
      <c r="M225" s="123"/>
      <c r="N225" s="123"/>
    </row>
    <row r="226" spans="1:18" ht="23.45" customHeight="1" x14ac:dyDescent="0.25">
      <c r="A226" s="126" t="s">
        <v>15</v>
      </c>
      <c r="B226" s="195">
        <f>SUM(G217)</f>
        <v>4.2781456953642385</v>
      </c>
      <c r="C226" s="196">
        <v>8</v>
      </c>
      <c r="D226" s="203"/>
      <c r="F226" s="407"/>
      <c r="G226" s="407"/>
      <c r="H226" s="407"/>
      <c r="I226" s="407"/>
      <c r="J226" s="123"/>
      <c r="K226" s="123"/>
      <c r="L226" s="123"/>
      <c r="M226" s="123"/>
      <c r="N226" s="123"/>
    </row>
    <row r="227" spans="1:18" ht="23.45" customHeight="1" x14ac:dyDescent="0.25">
      <c r="A227" s="126" t="s">
        <v>16</v>
      </c>
      <c r="B227" s="195">
        <f>SUM(H217)</f>
        <v>4.0439560439560438</v>
      </c>
      <c r="C227" s="196">
        <v>8</v>
      </c>
      <c r="D227" s="203"/>
      <c r="F227" s="407"/>
      <c r="G227" s="407"/>
      <c r="H227" s="407"/>
      <c r="I227" s="407"/>
      <c r="J227" s="123"/>
      <c r="K227" s="123"/>
      <c r="L227" s="123"/>
      <c r="M227" s="123"/>
      <c r="N227" s="123"/>
    </row>
    <row r="228" spans="1:18" ht="23.45" customHeight="1" x14ac:dyDescent="0.25">
      <c r="A228" s="126" t="s">
        <v>17</v>
      </c>
      <c r="B228" s="195">
        <f>SUM(I217)</f>
        <v>5.0933333333333337</v>
      </c>
      <c r="C228" s="196">
        <v>8</v>
      </c>
      <c r="D228" s="203"/>
      <c r="F228" s="407"/>
      <c r="G228" s="407"/>
      <c r="H228" s="407"/>
      <c r="I228" s="407"/>
      <c r="J228" s="123"/>
      <c r="K228" s="123"/>
      <c r="L228" s="123"/>
      <c r="M228" s="123"/>
      <c r="N228" s="123"/>
      <c r="R228" s="173"/>
    </row>
    <row r="229" spans="1:18" ht="23.45" customHeight="1" x14ac:dyDescent="0.25">
      <c r="A229" s="126" t="s">
        <v>18</v>
      </c>
      <c r="B229" s="195">
        <f>SUM(J217)</f>
        <v>5.1828571428571433</v>
      </c>
      <c r="C229" s="196">
        <v>8</v>
      </c>
      <c r="D229" s="203"/>
      <c r="F229" s="407"/>
      <c r="G229" s="407"/>
      <c r="H229" s="407"/>
      <c r="I229" s="407"/>
      <c r="J229" s="123"/>
      <c r="K229" s="123"/>
      <c r="L229" s="123"/>
      <c r="M229" s="123"/>
      <c r="N229" s="123"/>
      <c r="R229" s="173"/>
    </row>
    <row r="230" spans="1:18" ht="23.45" customHeight="1" x14ac:dyDescent="0.25">
      <c r="A230" s="126" t="s">
        <v>19</v>
      </c>
      <c r="B230" s="195">
        <f>SUM(K217)</f>
        <v>4.4304635761589406</v>
      </c>
      <c r="C230" s="196">
        <v>8</v>
      </c>
      <c r="D230" s="203"/>
      <c r="F230" s="407"/>
      <c r="G230" s="407"/>
      <c r="H230" s="407"/>
      <c r="I230" s="407"/>
      <c r="J230" s="123"/>
      <c r="K230" s="123"/>
      <c r="L230" s="123"/>
      <c r="M230" s="123"/>
      <c r="N230" s="123"/>
      <c r="R230" s="174"/>
    </row>
    <row r="231" spans="1:18" ht="23.45" customHeight="1" x14ac:dyDescent="0.25">
      <c r="A231" s="126" t="s">
        <v>20</v>
      </c>
      <c r="B231" s="195">
        <f>SUM(L217)</f>
        <v>5.6614173228346454</v>
      </c>
      <c r="C231" s="196">
        <v>8</v>
      </c>
      <c r="D231" s="203"/>
      <c r="F231" s="407"/>
      <c r="G231" s="407"/>
      <c r="H231" s="407"/>
      <c r="I231" s="407"/>
      <c r="J231" s="123"/>
      <c r="K231" s="123"/>
      <c r="L231" s="123"/>
      <c r="M231" s="123"/>
      <c r="N231" s="123"/>
      <c r="R231" s="173"/>
    </row>
    <row r="232" spans="1:18" ht="23.45" customHeight="1" x14ac:dyDescent="0.25">
      <c r="A232" s="126" t="s">
        <v>109</v>
      </c>
      <c r="B232" s="195">
        <f>SUM(M217)</f>
        <v>3.2436974789915967</v>
      </c>
      <c r="C232" s="196">
        <v>8</v>
      </c>
      <c r="D232" s="204"/>
      <c r="F232" s="407"/>
      <c r="G232" s="407"/>
      <c r="H232" s="407"/>
      <c r="I232" s="407"/>
      <c r="J232" s="123"/>
      <c r="K232" s="123"/>
      <c r="L232" s="123"/>
      <c r="M232" s="123"/>
      <c r="N232" s="123"/>
    </row>
    <row r="233" spans="1:18" ht="23.45" customHeight="1" x14ac:dyDescent="0.25">
      <c r="A233" s="126" t="s">
        <v>21</v>
      </c>
      <c r="B233" s="195">
        <f>SUM(N217)</f>
        <v>4.1688311688311686</v>
      </c>
      <c r="C233" s="196">
        <v>8</v>
      </c>
      <c r="D233" s="204"/>
      <c r="F233" s="407"/>
      <c r="G233" s="407"/>
      <c r="H233" s="407"/>
      <c r="I233" s="407"/>
      <c r="J233" s="123"/>
      <c r="K233" s="123"/>
      <c r="L233" s="123"/>
      <c r="M233" s="123"/>
      <c r="N233" s="123"/>
    </row>
    <row r="234" spans="1:18" ht="23.45" customHeight="1" x14ac:dyDescent="0.25">
      <c r="A234" s="142" t="s">
        <v>113</v>
      </c>
      <c r="B234" s="197">
        <f>AVERAGE(B222:B233)</f>
        <v>4.8783665601029691</v>
      </c>
      <c r="C234" s="198"/>
      <c r="D234" s="198"/>
      <c r="F234" s="407"/>
      <c r="G234" s="407"/>
      <c r="H234" s="407"/>
      <c r="I234" s="407"/>
      <c r="J234" s="123"/>
      <c r="K234" s="123"/>
      <c r="L234" s="123"/>
      <c r="M234" s="123"/>
      <c r="N234" s="123"/>
    </row>
    <row r="235" spans="1:18" ht="23.45" customHeight="1" x14ac:dyDescent="0.25">
      <c r="A235" s="142" t="s">
        <v>114</v>
      </c>
      <c r="B235" s="142">
        <f>SUM(C217:H217)/6</f>
        <v>5.1266331163714662</v>
      </c>
      <c r="C235" s="408"/>
      <c r="D235" s="408"/>
      <c r="F235" s="407"/>
      <c r="G235" s="407"/>
      <c r="H235" s="407"/>
      <c r="I235" s="407"/>
      <c r="J235" s="123"/>
      <c r="K235" s="123"/>
      <c r="L235" s="123"/>
      <c r="M235" s="123"/>
      <c r="N235" s="123"/>
    </row>
    <row r="236" spans="1:18" ht="23.45" customHeight="1" x14ac:dyDescent="0.25">
      <c r="A236" s="142" t="s">
        <v>115</v>
      </c>
      <c r="B236" s="142">
        <f>SUM(B228:B233)/6</f>
        <v>4.6301000038344711</v>
      </c>
      <c r="C236" s="408"/>
      <c r="D236" s="408"/>
      <c r="F236" s="407"/>
      <c r="G236" s="407"/>
      <c r="H236" s="407"/>
      <c r="I236" s="407"/>
      <c r="J236" s="123"/>
      <c r="K236" s="123"/>
      <c r="L236" s="123"/>
      <c r="M236" s="123"/>
      <c r="N236" s="123"/>
    </row>
    <row r="237" spans="1:18" ht="23.45" customHeight="1" x14ac:dyDescent="0.25">
      <c r="A237" s="142" t="s">
        <v>116</v>
      </c>
      <c r="B237" s="142">
        <f>SUM(C217:E217)/3</f>
        <v>5.3086440843420535</v>
      </c>
      <c r="C237" s="409"/>
      <c r="D237" s="409"/>
      <c r="F237" s="407"/>
      <c r="G237" s="407"/>
      <c r="H237" s="407"/>
      <c r="I237" s="407"/>
      <c r="J237" s="123"/>
      <c r="K237" s="123"/>
      <c r="L237" s="123"/>
      <c r="M237" s="123"/>
      <c r="N237" s="123"/>
    </row>
    <row r="238" spans="1:18" ht="23.45" customHeight="1" x14ac:dyDescent="0.25">
      <c r="A238" s="142" t="s">
        <v>117</v>
      </c>
      <c r="B238" s="142">
        <f>SUM(F217:H217)/3</f>
        <v>4.9446221484008781</v>
      </c>
      <c r="C238" s="408"/>
      <c r="D238" s="408"/>
      <c r="F238" s="407"/>
      <c r="G238" s="407"/>
      <c r="H238" s="407"/>
      <c r="I238" s="407"/>
      <c r="J238" s="123"/>
      <c r="K238" s="123"/>
      <c r="L238" s="123"/>
      <c r="M238" s="123"/>
      <c r="N238" s="123"/>
    </row>
    <row r="239" spans="1:18" ht="23.45" customHeight="1" x14ac:dyDescent="0.25">
      <c r="A239" s="142" t="s">
        <v>118</v>
      </c>
      <c r="B239" s="142">
        <f>SUM(I217:K217)/3</f>
        <v>4.9022180174498056</v>
      </c>
      <c r="C239" s="408"/>
      <c r="D239" s="408"/>
      <c r="F239" s="407"/>
      <c r="G239" s="407"/>
      <c r="H239" s="407"/>
      <c r="I239" s="407"/>
    </row>
    <row r="240" spans="1:18" ht="23.45" customHeight="1" x14ac:dyDescent="0.25">
      <c r="A240" s="142" t="s">
        <v>119</v>
      </c>
      <c r="B240" s="142">
        <f>SUM(B231:B233)/3</f>
        <v>4.3579819902191366</v>
      </c>
      <c r="C240" s="408"/>
      <c r="D240" s="408"/>
      <c r="F240" s="407"/>
      <c r="G240" s="407"/>
      <c r="H240" s="407"/>
      <c r="I240" s="407"/>
    </row>
    <row r="241" spans="1:14" ht="23.45" customHeight="1" x14ac:dyDescent="0.25">
      <c r="L241" s="123"/>
      <c r="M241" s="123"/>
      <c r="N241" s="123"/>
    </row>
    <row r="242" spans="1:14" ht="23.45" customHeight="1" x14ac:dyDescent="0.25">
      <c r="L242" s="123"/>
      <c r="M242" s="123"/>
      <c r="N242" s="123"/>
    </row>
    <row r="243" spans="1:14" ht="23.45" customHeight="1" x14ac:dyDescent="0.25">
      <c r="A243" s="372" t="s">
        <v>120</v>
      </c>
      <c r="B243" s="372"/>
      <c r="C243" s="372"/>
      <c r="D243" s="372"/>
      <c r="E243" s="372"/>
      <c r="F243" s="358" t="s">
        <v>13</v>
      </c>
      <c r="G243" s="358"/>
      <c r="H243" s="358"/>
      <c r="I243" s="358"/>
      <c r="J243" s="372" t="s">
        <v>14</v>
      </c>
      <c r="K243" s="372"/>
      <c r="L243" s="123"/>
      <c r="M243" s="123"/>
      <c r="N243" s="123"/>
    </row>
    <row r="244" spans="1:14" ht="23.45" customHeight="1" x14ac:dyDescent="0.25">
      <c r="A244" s="372"/>
      <c r="B244" s="372"/>
      <c r="C244" s="372"/>
      <c r="D244" s="372"/>
      <c r="E244" s="372"/>
      <c r="F244" s="358"/>
      <c r="G244" s="358"/>
      <c r="H244" s="358"/>
      <c r="I244" s="358"/>
      <c r="J244" s="372"/>
      <c r="K244" s="372"/>
      <c r="L244" s="123"/>
      <c r="M244" s="123"/>
      <c r="N244" s="123"/>
    </row>
    <row r="245" spans="1:14" ht="23.45" customHeight="1" x14ac:dyDescent="0.25">
      <c r="A245" s="372"/>
      <c r="B245" s="372"/>
      <c r="C245" s="372"/>
      <c r="D245" s="372"/>
      <c r="E245" s="372"/>
      <c r="F245" s="358"/>
      <c r="G245" s="358"/>
      <c r="H245" s="358"/>
      <c r="I245" s="358"/>
      <c r="J245" s="372"/>
      <c r="K245" s="372"/>
      <c r="L245" s="123"/>
      <c r="M245" s="123"/>
      <c r="N245" s="123"/>
    </row>
    <row r="246" spans="1:14" ht="23.45" customHeight="1" x14ac:dyDescent="0.25">
      <c r="A246" s="372" t="s">
        <v>121</v>
      </c>
      <c r="B246" s="372"/>
      <c r="C246" s="372"/>
      <c r="D246" s="372"/>
      <c r="E246" s="372"/>
      <c r="F246" s="358"/>
      <c r="G246" s="358"/>
      <c r="H246" s="358"/>
      <c r="I246" s="358"/>
      <c r="J246" s="372" t="s">
        <v>122</v>
      </c>
      <c r="K246" s="372"/>
      <c r="L246" s="123"/>
      <c r="M246" s="123"/>
      <c r="N246" s="123"/>
    </row>
    <row r="247" spans="1:14" ht="23.45" customHeight="1" x14ac:dyDescent="0.25">
      <c r="A247" s="372"/>
      <c r="B247" s="372"/>
      <c r="C247" s="372"/>
      <c r="D247" s="372"/>
      <c r="E247" s="372"/>
      <c r="F247" s="358"/>
      <c r="G247" s="358"/>
      <c r="H247" s="358"/>
      <c r="I247" s="358"/>
      <c r="J247" s="372"/>
      <c r="K247" s="372"/>
      <c r="L247" s="123"/>
      <c r="M247" s="123"/>
      <c r="N247" s="123"/>
    </row>
    <row r="248" spans="1:14" ht="23.45" customHeight="1" x14ac:dyDescent="0.25">
      <c r="A248" s="372"/>
      <c r="B248" s="372"/>
      <c r="C248" s="372"/>
      <c r="D248" s="372"/>
      <c r="E248" s="372"/>
      <c r="F248" s="358"/>
      <c r="G248" s="358"/>
      <c r="H248" s="358"/>
      <c r="I248" s="358"/>
      <c r="J248" s="372"/>
      <c r="K248" s="372"/>
      <c r="L248" s="123"/>
      <c r="M248" s="123"/>
      <c r="N248" s="123"/>
    </row>
    <row r="249" spans="1:14" ht="23.45" customHeight="1" x14ac:dyDescent="0.25">
      <c r="A249" s="143"/>
      <c r="B249" s="143"/>
      <c r="C249" s="143"/>
      <c r="D249" s="143"/>
      <c r="E249" s="143"/>
      <c r="F249" s="144"/>
      <c r="G249" s="144"/>
      <c r="H249" s="144"/>
      <c r="I249" s="144"/>
      <c r="J249" s="143"/>
      <c r="K249" s="143"/>
      <c r="L249" s="123"/>
      <c r="M249" s="123"/>
      <c r="N249" s="123"/>
    </row>
    <row r="250" spans="1:14" ht="23.45" customHeight="1" x14ac:dyDescent="0.25">
      <c r="A250" s="369"/>
      <c r="B250" s="369"/>
      <c r="C250" s="368" t="s">
        <v>80</v>
      </c>
      <c r="D250" s="368"/>
      <c r="E250" s="368"/>
      <c r="F250" s="368"/>
      <c r="G250" s="368"/>
      <c r="H250" s="372" t="s">
        <v>81</v>
      </c>
      <c r="I250" s="372"/>
      <c r="L250" s="123"/>
      <c r="M250" s="123"/>
      <c r="N250" s="123"/>
    </row>
    <row r="251" spans="1:14" ht="23.45" customHeight="1" x14ac:dyDescent="0.25">
      <c r="A251" s="369"/>
      <c r="B251" s="369"/>
      <c r="C251" s="368"/>
      <c r="D251" s="368"/>
      <c r="E251" s="368"/>
      <c r="F251" s="368"/>
      <c r="G251" s="368"/>
      <c r="H251" s="372"/>
      <c r="I251" s="372"/>
      <c r="L251" s="123"/>
      <c r="M251" s="123"/>
      <c r="N251" s="123"/>
    </row>
    <row r="252" spans="1:14" ht="23.45" customHeight="1" x14ac:dyDescent="0.25">
      <c r="A252" s="369"/>
      <c r="B252" s="369"/>
      <c r="C252" s="359" t="s">
        <v>123</v>
      </c>
      <c r="D252" s="359"/>
      <c r="E252" s="359"/>
      <c r="F252" s="359"/>
      <c r="G252" s="359"/>
      <c r="H252" s="372" t="s">
        <v>82</v>
      </c>
      <c r="I252" s="372"/>
      <c r="L252" s="123"/>
      <c r="M252" s="123"/>
      <c r="N252" s="123"/>
    </row>
    <row r="253" spans="1:14" ht="23.45" customHeight="1" x14ac:dyDescent="0.25">
      <c r="A253" s="369"/>
      <c r="B253" s="369"/>
      <c r="C253" s="359"/>
      <c r="D253" s="359"/>
      <c r="E253" s="359"/>
      <c r="F253" s="359"/>
      <c r="G253" s="359"/>
      <c r="H253" s="372"/>
      <c r="I253" s="372"/>
      <c r="L253" s="123"/>
      <c r="M253" s="123"/>
      <c r="N253" s="123"/>
    </row>
    <row r="254" spans="1:14" ht="23.45" customHeight="1" x14ac:dyDescent="0.25">
      <c r="A254" s="388" t="s">
        <v>142</v>
      </c>
      <c r="B254" s="388"/>
      <c r="C254" s="388"/>
      <c r="D254" s="388"/>
      <c r="E254" s="388"/>
      <c r="F254" s="388"/>
      <c r="G254" s="388"/>
      <c r="H254" s="388"/>
      <c r="I254" s="388"/>
      <c r="K254" s="165"/>
      <c r="L254" s="123"/>
      <c r="M254" s="123"/>
      <c r="N254" s="123"/>
    </row>
    <row r="255" spans="1:14" ht="57.75" customHeight="1" x14ac:dyDescent="0.25">
      <c r="A255" s="389" t="s">
        <v>83</v>
      </c>
      <c r="B255" s="390"/>
      <c r="C255" s="391" t="s">
        <v>242</v>
      </c>
      <c r="D255" s="391"/>
      <c r="E255" s="391"/>
      <c r="F255" s="145" t="s">
        <v>84</v>
      </c>
      <c r="G255" s="392" t="s">
        <v>124</v>
      </c>
      <c r="H255" s="392"/>
      <c r="I255" s="392"/>
      <c r="L255" s="123"/>
      <c r="M255" s="123"/>
      <c r="N255" s="123"/>
    </row>
    <row r="256" spans="1:14" ht="23.45" customHeight="1" x14ac:dyDescent="0.25">
      <c r="A256" s="393" t="s">
        <v>164</v>
      </c>
      <c r="B256" s="393"/>
      <c r="C256" s="393"/>
      <c r="D256" s="393"/>
      <c r="E256" s="393"/>
      <c r="F256" s="393"/>
      <c r="G256" s="393"/>
      <c r="H256" s="393"/>
      <c r="I256" s="393"/>
      <c r="L256" s="123"/>
      <c r="M256" s="123"/>
      <c r="N256" s="123"/>
    </row>
    <row r="257" spans="1:14" ht="23.45" customHeight="1" x14ac:dyDescent="0.25">
      <c r="A257" s="147"/>
      <c r="B257" s="148"/>
      <c r="C257" s="148"/>
      <c r="D257" s="148"/>
      <c r="E257" s="148"/>
      <c r="F257" s="148"/>
      <c r="G257" s="148"/>
      <c r="H257" s="148"/>
      <c r="I257" s="149"/>
      <c r="L257" s="123"/>
      <c r="M257" s="123"/>
      <c r="N257" s="123"/>
    </row>
    <row r="258" spans="1:14" ht="23.45" customHeight="1" x14ac:dyDescent="0.25">
      <c r="A258" s="394" t="s">
        <v>165</v>
      </c>
      <c r="B258" s="394"/>
      <c r="C258" s="394"/>
      <c r="D258" s="394"/>
      <c r="E258" s="394"/>
      <c r="F258" s="394"/>
      <c r="G258" s="394"/>
      <c r="H258" s="394"/>
      <c r="I258" s="394"/>
      <c r="L258" s="123"/>
      <c r="M258" s="123"/>
      <c r="N258" s="123"/>
    </row>
    <row r="259" spans="1:14" ht="23.45" customHeight="1" x14ac:dyDescent="0.25">
      <c r="A259" s="394"/>
      <c r="B259" s="394"/>
      <c r="C259" s="394"/>
      <c r="D259" s="394"/>
      <c r="E259" s="394"/>
      <c r="F259" s="394"/>
      <c r="G259" s="394"/>
      <c r="H259" s="394"/>
      <c r="I259" s="394"/>
      <c r="L259" s="123"/>
      <c r="M259" s="123"/>
      <c r="N259" s="123"/>
    </row>
    <row r="260" spans="1:14" ht="23.45" customHeight="1" x14ac:dyDescent="0.25">
      <c r="A260" s="394"/>
      <c r="B260" s="394"/>
      <c r="C260" s="394"/>
      <c r="D260" s="394"/>
      <c r="E260" s="394"/>
      <c r="F260" s="394"/>
      <c r="G260" s="394"/>
      <c r="H260" s="394"/>
      <c r="I260" s="394"/>
      <c r="L260" s="123"/>
      <c r="M260" s="123"/>
      <c r="N260" s="123"/>
    </row>
    <row r="261" spans="1:14" ht="23.45" customHeight="1" x14ac:dyDescent="0.25">
      <c r="A261" s="394"/>
      <c r="B261" s="394"/>
      <c r="C261" s="394"/>
      <c r="D261" s="394"/>
      <c r="E261" s="394"/>
      <c r="F261" s="394"/>
      <c r="G261" s="394"/>
      <c r="H261" s="394"/>
      <c r="I261" s="394"/>
      <c r="L261" s="123"/>
      <c r="M261" s="123"/>
      <c r="N261" s="123"/>
    </row>
    <row r="262" spans="1:14" ht="23.45" customHeight="1" x14ac:dyDescent="0.25">
      <c r="A262" s="360" t="s">
        <v>127</v>
      </c>
      <c r="B262" s="360"/>
      <c r="C262" s="360"/>
      <c r="D262" s="360"/>
      <c r="E262" s="360"/>
      <c r="F262" s="360" t="s">
        <v>128</v>
      </c>
      <c r="G262" s="360"/>
      <c r="H262" s="360"/>
      <c r="I262" s="360"/>
      <c r="K262" s="166"/>
      <c r="L262" s="123"/>
      <c r="M262" s="123"/>
      <c r="N262" s="123"/>
    </row>
    <row r="263" spans="1:14" ht="23.45" customHeight="1" x14ac:dyDescent="0.25">
      <c r="A263" s="125" t="s">
        <v>129</v>
      </c>
      <c r="B263" s="361" t="s">
        <v>166</v>
      </c>
      <c r="C263" s="361"/>
      <c r="D263" s="361"/>
      <c r="E263" s="361"/>
      <c r="F263" s="367" t="s">
        <v>167</v>
      </c>
      <c r="G263" s="367"/>
      <c r="H263" s="367"/>
      <c r="I263" s="367"/>
      <c r="L263" s="123"/>
      <c r="M263" s="123"/>
      <c r="N263" s="123"/>
    </row>
    <row r="264" spans="1:14" ht="23.45" customHeight="1" x14ac:dyDescent="0.25">
      <c r="A264" s="125" t="s">
        <v>132</v>
      </c>
      <c r="B264" s="361" t="s">
        <v>168</v>
      </c>
      <c r="C264" s="361"/>
      <c r="D264" s="361"/>
      <c r="E264" s="361"/>
      <c r="F264" s="367"/>
      <c r="G264" s="367"/>
      <c r="H264" s="367"/>
      <c r="I264" s="367"/>
      <c r="L264" s="123"/>
      <c r="M264" s="123"/>
      <c r="N264" s="123"/>
    </row>
    <row r="265" spans="1:14" ht="23.45" customHeight="1" x14ac:dyDescent="0.25">
      <c r="A265" s="125" t="s">
        <v>133</v>
      </c>
      <c r="B265" s="382" t="s">
        <v>134</v>
      </c>
      <c r="C265" s="383"/>
      <c r="D265" s="383"/>
      <c r="E265" s="384"/>
      <c r="F265" s="367"/>
      <c r="G265" s="367"/>
      <c r="H265" s="367"/>
      <c r="I265" s="367"/>
      <c r="L265" s="123"/>
      <c r="M265" s="123"/>
      <c r="N265" s="123"/>
    </row>
    <row r="266" spans="1:14" ht="23.45" customHeight="1" x14ac:dyDescent="0.25">
      <c r="A266" s="125" t="s">
        <v>135</v>
      </c>
      <c r="B266" s="382" t="s">
        <v>136</v>
      </c>
      <c r="C266" s="383"/>
      <c r="D266" s="383"/>
      <c r="E266" s="384"/>
      <c r="F266" s="367"/>
      <c r="G266" s="367"/>
      <c r="H266" s="367"/>
      <c r="I266" s="367"/>
      <c r="L266" s="123"/>
      <c r="M266" s="123"/>
      <c r="N266" s="123"/>
    </row>
    <row r="267" spans="1:14" ht="23.45" customHeight="1" x14ac:dyDescent="0.25">
      <c r="A267" s="125" t="s">
        <v>137</v>
      </c>
      <c r="B267" s="385" t="s">
        <v>148</v>
      </c>
      <c r="C267" s="386"/>
      <c r="D267" s="386"/>
      <c r="E267" s="387"/>
      <c r="F267" s="367"/>
      <c r="G267" s="367"/>
      <c r="H267" s="367"/>
      <c r="I267" s="367"/>
      <c r="L267" s="123"/>
      <c r="M267" s="123"/>
      <c r="N267" s="123"/>
    </row>
    <row r="268" spans="1:14" ht="23.45" customHeight="1" x14ac:dyDescent="0.25">
      <c r="A268" s="151"/>
      <c r="I268" s="152"/>
      <c r="L268" s="123"/>
      <c r="M268" s="123"/>
      <c r="N268" s="123"/>
    </row>
    <row r="269" spans="1:14" ht="23.45" customHeight="1" x14ac:dyDescent="0.25">
      <c r="A269" s="509" t="s">
        <v>85</v>
      </c>
      <c r="B269" s="509"/>
      <c r="C269" s="406" t="s">
        <v>87</v>
      </c>
      <c r="D269" s="406"/>
      <c r="E269" s="406"/>
      <c r="F269" s="406" t="s">
        <v>88</v>
      </c>
      <c r="G269" s="406"/>
      <c r="H269" s="406"/>
      <c r="I269" s="406"/>
      <c r="L269" s="123"/>
      <c r="M269" s="123"/>
      <c r="N269" s="123"/>
    </row>
    <row r="270" spans="1:14" ht="23.45" customHeight="1" x14ac:dyDescent="0.25">
      <c r="A270" s="398" t="s">
        <v>139</v>
      </c>
      <c r="B270" s="398"/>
      <c r="C270" s="231" t="s">
        <v>90</v>
      </c>
      <c r="D270" s="231" t="s">
        <v>91</v>
      </c>
      <c r="E270" s="231" t="s">
        <v>92</v>
      </c>
      <c r="F270" s="398" t="s">
        <v>93</v>
      </c>
      <c r="G270" s="398"/>
      <c r="H270" s="398" t="s">
        <v>94</v>
      </c>
      <c r="I270" s="398"/>
      <c r="L270" s="123"/>
      <c r="M270" s="123"/>
      <c r="N270" s="123"/>
    </row>
    <row r="271" spans="1:14" ht="23.45" customHeight="1" x14ac:dyDescent="0.25">
      <c r="A271" s="398"/>
      <c r="B271" s="398"/>
      <c r="C271" s="398">
        <v>15</v>
      </c>
      <c r="D271" s="398"/>
      <c r="E271" s="398"/>
      <c r="F271" s="398" t="s">
        <v>4</v>
      </c>
      <c r="G271" s="398"/>
      <c r="H271" s="398" t="s">
        <v>140</v>
      </c>
      <c r="I271" s="398"/>
      <c r="L271" s="123"/>
      <c r="M271" s="123"/>
      <c r="N271" s="123"/>
    </row>
    <row r="272" spans="1:14" ht="23.45" customHeight="1" x14ac:dyDescent="0.25">
      <c r="A272" s="398"/>
      <c r="B272" s="398"/>
      <c r="C272" s="398"/>
      <c r="D272" s="398"/>
      <c r="E272" s="398"/>
      <c r="F272" s="398"/>
      <c r="G272" s="398"/>
      <c r="H272" s="398"/>
      <c r="I272" s="398"/>
      <c r="L272" s="123"/>
      <c r="M272" s="123"/>
      <c r="N272" s="123"/>
    </row>
    <row r="273" spans="1:14" ht="23.45" customHeight="1" x14ac:dyDescent="0.25">
      <c r="A273" s="235"/>
      <c r="B273" s="144"/>
      <c r="C273" s="144"/>
      <c r="D273" s="144"/>
      <c r="E273" s="144"/>
      <c r="F273" s="144"/>
      <c r="G273" s="144"/>
      <c r="H273" s="144"/>
      <c r="I273" s="236"/>
      <c r="J273" s="123"/>
      <c r="K273" s="123"/>
      <c r="L273" s="123"/>
      <c r="M273" s="123"/>
      <c r="N273" s="123"/>
    </row>
    <row r="274" spans="1:14" ht="23.45" customHeight="1" x14ac:dyDescent="0.25">
      <c r="A274" s="151"/>
      <c r="I274" s="152"/>
      <c r="J274" s="123"/>
      <c r="K274" s="123"/>
      <c r="L274" s="123"/>
      <c r="M274" s="123"/>
      <c r="N274" s="123"/>
    </row>
    <row r="275" spans="1:14" ht="23.45" customHeight="1" x14ac:dyDescent="0.25">
      <c r="A275" s="404" t="s">
        <v>96</v>
      </c>
      <c r="B275" s="404"/>
      <c r="C275" s="404" t="s">
        <v>97</v>
      </c>
      <c r="D275" s="404"/>
      <c r="E275" s="404" t="s">
        <v>98</v>
      </c>
      <c r="F275" s="404"/>
      <c r="G275" s="232" t="s">
        <v>99</v>
      </c>
      <c r="H275" s="404" t="s">
        <v>100</v>
      </c>
      <c r="I275" s="404"/>
      <c r="J275" s="123"/>
      <c r="K275" s="123"/>
      <c r="L275" s="123"/>
      <c r="M275" s="123"/>
      <c r="N275" s="123"/>
    </row>
    <row r="276" spans="1:14" ht="23.45" customHeight="1" x14ac:dyDescent="0.25">
      <c r="A276" s="399" t="s">
        <v>101</v>
      </c>
      <c r="B276" s="399"/>
      <c r="C276" s="399" t="s">
        <v>149</v>
      </c>
      <c r="D276" s="399"/>
      <c r="E276" s="400" t="s">
        <v>150</v>
      </c>
      <c r="F276" s="400"/>
      <c r="G276" s="231"/>
      <c r="H276" s="401"/>
      <c r="I276" s="401"/>
      <c r="J276" s="123"/>
      <c r="K276" s="123"/>
      <c r="L276" s="123"/>
      <c r="M276" s="123"/>
      <c r="N276" s="123"/>
    </row>
    <row r="277" spans="1:14" ht="23.45" customHeight="1" x14ac:dyDescent="0.25">
      <c r="A277" s="399" t="s">
        <v>102</v>
      </c>
      <c r="B277" s="399"/>
      <c r="C277" s="399"/>
      <c r="D277" s="399"/>
      <c r="E277" s="400"/>
      <c r="F277" s="400"/>
      <c r="G277" s="231"/>
      <c r="H277" s="401"/>
      <c r="I277" s="401"/>
      <c r="J277" s="123"/>
      <c r="K277" s="123"/>
      <c r="L277" s="123"/>
      <c r="M277" s="123"/>
      <c r="N277" s="123"/>
    </row>
    <row r="278" spans="1:14" ht="23.45" customHeight="1" x14ac:dyDescent="0.25">
      <c r="A278" s="399" t="s">
        <v>103</v>
      </c>
      <c r="B278" s="399"/>
      <c r="C278" s="399"/>
      <c r="D278" s="399"/>
      <c r="E278" s="400"/>
      <c r="F278" s="400"/>
      <c r="G278" s="231"/>
      <c r="H278" s="401"/>
      <c r="I278" s="401"/>
      <c r="J278" s="123"/>
      <c r="K278" s="123"/>
      <c r="L278" s="123"/>
      <c r="M278" s="123"/>
      <c r="N278" s="123"/>
    </row>
    <row r="279" spans="1:14" ht="23.45" customHeight="1" x14ac:dyDescent="0.25">
      <c r="A279" s="151"/>
      <c r="I279" s="152"/>
      <c r="J279" s="123"/>
      <c r="K279" s="123"/>
      <c r="L279" s="123"/>
      <c r="M279" s="123"/>
      <c r="N279" s="123"/>
    </row>
    <row r="280" spans="1:14" ht="23.45" customHeight="1" x14ac:dyDescent="0.25">
      <c r="J280" s="123"/>
      <c r="K280" s="123"/>
      <c r="L280" s="123"/>
      <c r="M280" s="123"/>
      <c r="N280" s="123"/>
    </row>
    <row r="281" spans="1:14" ht="23.45" customHeight="1" x14ac:dyDescent="0.25">
      <c r="J281" s="123"/>
      <c r="K281" s="123"/>
      <c r="L281" s="123"/>
      <c r="M281" s="123"/>
      <c r="N281" s="123"/>
    </row>
    <row r="282" spans="1:14" ht="23.45" customHeight="1" x14ac:dyDescent="0.25">
      <c r="J282" s="123"/>
      <c r="K282" s="123"/>
      <c r="L282" s="123"/>
      <c r="M282" s="123"/>
      <c r="N282" s="123"/>
    </row>
    <row r="283" spans="1:14" ht="23.45" customHeight="1" x14ac:dyDescent="0.25">
      <c r="J283" s="123"/>
      <c r="K283" s="123"/>
      <c r="L283" s="123"/>
      <c r="M283" s="123"/>
      <c r="N283" s="123"/>
    </row>
    <row r="284" spans="1:14" ht="23.45" customHeight="1" x14ac:dyDescent="0.25">
      <c r="J284" s="123"/>
      <c r="K284" s="123"/>
      <c r="L284" s="123"/>
      <c r="M284" s="123"/>
      <c r="N284" s="123"/>
    </row>
    <row r="285" spans="1:14" ht="23.45" customHeight="1" x14ac:dyDescent="0.25">
      <c r="J285" s="123"/>
      <c r="K285" s="123"/>
      <c r="L285" s="123"/>
      <c r="M285" s="123"/>
      <c r="N285" s="123"/>
    </row>
    <row r="286" spans="1:14" ht="23.45" customHeight="1" x14ac:dyDescent="0.25">
      <c r="J286" s="123"/>
      <c r="K286" s="123"/>
      <c r="L286" s="123"/>
      <c r="M286" s="123"/>
      <c r="N286" s="123"/>
    </row>
    <row r="287" spans="1:14" ht="23.45" customHeight="1" x14ac:dyDescent="0.25">
      <c r="J287" s="123"/>
      <c r="K287" s="123"/>
      <c r="L287" s="123"/>
      <c r="M287" s="123"/>
      <c r="N287" s="123"/>
    </row>
    <row r="288" spans="1:14" ht="23.45" customHeight="1" x14ac:dyDescent="0.25">
      <c r="J288" s="123"/>
      <c r="K288" s="123"/>
      <c r="L288" s="123"/>
      <c r="M288" s="123"/>
      <c r="N288" s="123"/>
    </row>
    <row r="296" spans="1:14" ht="23.45" customHeight="1" x14ac:dyDescent="0.25">
      <c r="A296" s="410" t="s">
        <v>104</v>
      </c>
      <c r="B296" s="410"/>
      <c r="C296" s="167" t="s">
        <v>105</v>
      </c>
      <c r="D296" s="167" t="s">
        <v>106</v>
      </c>
      <c r="E296" s="167" t="s">
        <v>107</v>
      </c>
      <c r="F296" s="167" t="s">
        <v>108</v>
      </c>
      <c r="G296" s="167" t="s">
        <v>15</v>
      </c>
      <c r="H296" s="167" t="s">
        <v>16</v>
      </c>
      <c r="I296" s="167" t="s">
        <v>17</v>
      </c>
      <c r="J296" s="168" t="s">
        <v>18</v>
      </c>
      <c r="K296" s="169" t="s">
        <v>19</v>
      </c>
      <c r="L296" s="169" t="s">
        <v>20</v>
      </c>
      <c r="M296" s="169" t="s">
        <v>109</v>
      </c>
      <c r="N296" s="169" t="s">
        <v>21</v>
      </c>
    </row>
    <row r="297" spans="1:14" ht="23.45" customHeight="1" x14ac:dyDescent="0.25">
      <c r="A297" s="403" t="s">
        <v>166</v>
      </c>
      <c r="B297" s="403"/>
      <c r="C297" s="170">
        <v>447</v>
      </c>
      <c r="D297" s="199">
        <v>230</v>
      </c>
      <c r="E297" s="170">
        <v>251</v>
      </c>
      <c r="F297" s="199">
        <v>324</v>
      </c>
      <c r="G297" s="136">
        <v>174</v>
      </c>
      <c r="H297" s="161">
        <v>196</v>
      </c>
      <c r="I297" s="161">
        <v>221</v>
      </c>
      <c r="J297" s="133">
        <v>219</v>
      </c>
      <c r="K297" s="171">
        <v>221</v>
      </c>
      <c r="L297" s="133">
        <v>258</v>
      </c>
      <c r="M297" s="133">
        <v>174</v>
      </c>
      <c r="N297" s="133">
        <v>147</v>
      </c>
    </row>
    <row r="298" spans="1:14" ht="23.45" customHeight="1" x14ac:dyDescent="0.25">
      <c r="A298" s="403" t="s">
        <v>168</v>
      </c>
      <c r="B298" s="403"/>
      <c r="C298" s="170">
        <v>208</v>
      </c>
      <c r="D298" s="207">
        <v>197</v>
      </c>
      <c r="E298" s="170">
        <v>176</v>
      </c>
      <c r="F298" s="207">
        <v>72</v>
      </c>
      <c r="G298" s="136">
        <v>85</v>
      </c>
      <c r="H298" s="161">
        <v>60</v>
      </c>
      <c r="I298" s="163">
        <v>80</v>
      </c>
      <c r="J298" s="133">
        <v>73</v>
      </c>
      <c r="K298" s="171">
        <v>61</v>
      </c>
      <c r="L298" s="133">
        <v>48</v>
      </c>
      <c r="M298" s="133">
        <v>71</v>
      </c>
      <c r="N298" s="133">
        <v>53</v>
      </c>
    </row>
    <row r="299" spans="1:14" ht="23.45" customHeight="1" x14ac:dyDescent="0.25">
      <c r="A299" s="411" t="s">
        <v>163</v>
      </c>
      <c r="B299" s="411"/>
      <c r="C299" s="200">
        <f>+C297/C298</f>
        <v>2.1490384615384617</v>
      </c>
      <c r="D299" s="200">
        <f t="shared" ref="D299:N299" si="3">+D297/D298</f>
        <v>1.1675126903553299</v>
      </c>
      <c r="E299" s="200">
        <f t="shared" si="3"/>
        <v>1.4261363636363635</v>
      </c>
      <c r="F299" s="208">
        <f t="shared" si="3"/>
        <v>4.5</v>
      </c>
      <c r="G299" s="200">
        <f t="shared" si="3"/>
        <v>2.0470588235294116</v>
      </c>
      <c r="H299" s="200">
        <f t="shared" si="3"/>
        <v>3.2666666666666666</v>
      </c>
      <c r="I299" s="200">
        <f t="shared" si="3"/>
        <v>2.7625000000000002</v>
      </c>
      <c r="J299" s="200">
        <f t="shared" si="3"/>
        <v>3</v>
      </c>
      <c r="K299" s="200">
        <f t="shared" si="3"/>
        <v>3.622950819672131</v>
      </c>
      <c r="L299" s="200">
        <f t="shared" si="3"/>
        <v>5.375</v>
      </c>
      <c r="M299" s="200">
        <f t="shared" si="3"/>
        <v>2.4507042253521125</v>
      </c>
      <c r="N299" s="200">
        <f t="shared" si="3"/>
        <v>2.7735849056603774</v>
      </c>
    </row>
    <row r="300" spans="1:14" ht="23.45" customHeight="1" x14ac:dyDescent="0.25">
      <c r="A300" s="143"/>
      <c r="B300" s="143"/>
      <c r="C300" s="143"/>
      <c r="D300" s="143"/>
      <c r="E300" s="143"/>
      <c r="F300" s="144"/>
      <c r="G300" s="144"/>
      <c r="H300" s="144"/>
      <c r="I300" s="144"/>
      <c r="J300" s="143"/>
      <c r="K300" s="143"/>
    </row>
    <row r="301" spans="1:14" ht="23.45" customHeight="1" x14ac:dyDescent="0.25">
      <c r="A301" s="143"/>
      <c r="B301" s="143"/>
      <c r="C301" s="143"/>
      <c r="D301" s="143"/>
      <c r="E301" s="143"/>
      <c r="F301" s="144"/>
      <c r="G301" s="144"/>
      <c r="H301" s="144"/>
      <c r="I301" s="144"/>
      <c r="J301" s="143"/>
      <c r="K301" s="143"/>
    </row>
    <row r="302" spans="1:14" ht="23.45" customHeight="1" x14ac:dyDescent="0.25">
      <c r="A302" s="125" t="s">
        <v>110</v>
      </c>
      <c r="B302" s="172" t="s">
        <v>169</v>
      </c>
      <c r="C302" s="140" t="s">
        <v>430</v>
      </c>
      <c r="D302" s="140"/>
      <c r="F302" s="406" t="s">
        <v>111</v>
      </c>
      <c r="G302" s="406"/>
      <c r="H302" s="406"/>
      <c r="I302" s="406"/>
      <c r="J302" s="143"/>
      <c r="K302" s="143"/>
    </row>
    <row r="303" spans="1:14" ht="23.45" customHeight="1" x14ac:dyDescent="0.25">
      <c r="A303" s="126" t="s">
        <v>112</v>
      </c>
      <c r="B303" s="202">
        <f>SUM(C299)</f>
        <v>2.1490384615384617</v>
      </c>
      <c r="C303" s="196">
        <v>5</v>
      </c>
      <c r="D303" s="203"/>
      <c r="F303" s="407" t="s">
        <v>434</v>
      </c>
      <c r="G303" s="407"/>
      <c r="H303" s="407"/>
      <c r="I303" s="407"/>
      <c r="J303" s="143"/>
      <c r="K303" s="143"/>
    </row>
    <row r="304" spans="1:14" ht="23.45" customHeight="1" x14ac:dyDescent="0.25">
      <c r="A304" s="126" t="s">
        <v>106</v>
      </c>
      <c r="B304" s="202">
        <f>SUM(D299)</f>
        <v>1.1675126903553299</v>
      </c>
      <c r="C304" s="196">
        <v>5</v>
      </c>
      <c r="D304" s="203"/>
      <c r="F304" s="407"/>
      <c r="G304" s="407"/>
      <c r="H304" s="407"/>
      <c r="I304" s="407"/>
      <c r="J304" s="143"/>
      <c r="K304" s="143"/>
    </row>
    <row r="305" spans="1:14" ht="23.45" customHeight="1" x14ac:dyDescent="0.25">
      <c r="A305" s="126" t="s">
        <v>107</v>
      </c>
      <c r="B305" s="202">
        <f>SUM(E299)</f>
        <v>1.4261363636363635</v>
      </c>
      <c r="C305" s="196">
        <v>5</v>
      </c>
      <c r="D305" s="203"/>
      <c r="F305" s="407"/>
      <c r="G305" s="407"/>
      <c r="H305" s="407"/>
      <c r="I305" s="407"/>
      <c r="J305" s="143"/>
      <c r="K305" s="143"/>
      <c r="L305" s="123"/>
      <c r="M305" s="123"/>
      <c r="N305" s="123"/>
    </row>
    <row r="306" spans="1:14" ht="23.45" customHeight="1" x14ac:dyDescent="0.25">
      <c r="A306" s="126" t="s">
        <v>108</v>
      </c>
      <c r="B306" s="202">
        <f>SUM(F299)</f>
        <v>4.5</v>
      </c>
      <c r="C306" s="196">
        <v>5</v>
      </c>
      <c r="D306" s="203"/>
      <c r="F306" s="407"/>
      <c r="G306" s="407"/>
      <c r="H306" s="407"/>
      <c r="I306" s="407"/>
      <c r="J306" s="143"/>
      <c r="K306" s="143"/>
      <c r="L306" s="123"/>
      <c r="M306" s="123"/>
      <c r="N306" s="123"/>
    </row>
    <row r="307" spans="1:14" ht="23.45" customHeight="1" x14ac:dyDescent="0.25">
      <c r="A307" s="126" t="s">
        <v>15</v>
      </c>
      <c r="B307" s="202">
        <f>SUM(G299)</f>
        <v>2.0470588235294116</v>
      </c>
      <c r="C307" s="196">
        <v>5</v>
      </c>
      <c r="D307" s="203"/>
      <c r="F307" s="407"/>
      <c r="G307" s="407"/>
      <c r="H307" s="407"/>
      <c r="I307" s="407"/>
      <c r="J307" s="143"/>
      <c r="K307" s="143"/>
      <c r="L307" s="123"/>
      <c r="M307" s="123"/>
      <c r="N307" s="123"/>
    </row>
    <row r="308" spans="1:14" ht="23.45" customHeight="1" x14ac:dyDescent="0.25">
      <c r="A308" s="126" t="s">
        <v>16</v>
      </c>
      <c r="B308" s="202">
        <f>SUM(H299)</f>
        <v>3.2666666666666666</v>
      </c>
      <c r="C308" s="196">
        <v>5</v>
      </c>
      <c r="D308" s="203"/>
      <c r="F308" s="407"/>
      <c r="G308" s="407"/>
      <c r="H308" s="407"/>
      <c r="I308" s="407"/>
      <c r="J308" s="143"/>
      <c r="K308" s="143"/>
      <c r="L308" s="123"/>
      <c r="M308" s="123"/>
      <c r="N308" s="123"/>
    </row>
    <row r="309" spans="1:14" ht="23.45" customHeight="1" x14ac:dyDescent="0.25">
      <c r="A309" s="126" t="s">
        <v>17</v>
      </c>
      <c r="B309" s="202">
        <f>SUM(I299)</f>
        <v>2.7625000000000002</v>
      </c>
      <c r="C309" s="196">
        <v>5</v>
      </c>
      <c r="D309" s="203"/>
      <c r="F309" s="407"/>
      <c r="G309" s="407"/>
      <c r="H309" s="407"/>
      <c r="I309" s="407"/>
      <c r="J309" s="143"/>
      <c r="K309" s="143"/>
      <c r="L309" s="123"/>
      <c r="M309" s="123"/>
      <c r="N309" s="123"/>
    </row>
    <row r="310" spans="1:14" ht="23.45" customHeight="1" x14ac:dyDescent="0.25">
      <c r="A310" s="126" t="s">
        <v>18</v>
      </c>
      <c r="B310" s="202">
        <f>SUM(J299)</f>
        <v>3</v>
      </c>
      <c r="C310" s="196">
        <v>5</v>
      </c>
      <c r="D310" s="203"/>
      <c r="F310" s="407"/>
      <c r="G310" s="407"/>
      <c r="H310" s="407"/>
      <c r="I310" s="407"/>
      <c r="J310" s="143"/>
      <c r="K310" s="143"/>
      <c r="L310" s="123"/>
      <c r="M310" s="123"/>
      <c r="N310" s="123"/>
    </row>
    <row r="311" spans="1:14" ht="23.45" customHeight="1" x14ac:dyDescent="0.25">
      <c r="A311" s="126" t="s">
        <v>19</v>
      </c>
      <c r="B311" s="202">
        <f>SUM(K299)</f>
        <v>3.622950819672131</v>
      </c>
      <c r="C311" s="196">
        <v>5</v>
      </c>
      <c r="D311" s="203"/>
      <c r="F311" s="407"/>
      <c r="G311" s="407"/>
      <c r="H311" s="407"/>
      <c r="I311" s="407"/>
      <c r="J311" s="143"/>
      <c r="K311" s="143"/>
      <c r="L311" s="123"/>
      <c r="M311" s="123"/>
      <c r="N311" s="123"/>
    </row>
    <row r="312" spans="1:14" ht="23.45" customHeight="1" x14ac:dyDescent="0.25">
      <c r="A312" s="126" t="s">
        <v>20</v>
      </c>
      <c r="B312" s="202">
        <f>SUM(L299)</f>
        <v>5.375</v>
      </c>
      <c r="C312" s="196">
        <v>5</v>
      </c>
      <c r="D312" s="203"/>
      <c r="F312" s="407"/>
      <c r="G312" s="407"/>
      <c r="H312" s="407"/>
      <c r="I312" s="407"/>
      <c r="J312" s="143"/>
      <c r="K312" s="143"/>
      <c r="L312" s="123"/>
      <c r="M312" s="123"/>
      <c r="N312" s="123"/>
    </row>
    <row r="313" spans="1:14" ht="23.45" customHeight="1" x14ac:dyDescent="0.25">
      <c r="A313" s="126" t="s">
        <v>109</v>
      </c>
      <c r="B313" s="202">
        <f>SUM(M299)</f>
        <v>2.4507042253521125</v>
      </c>
      <c r="C313" s="196">
        <v>5</v>
      </c>
      <c r="D313" s="204"/>
      <c r="F313" s="407"/>
      <c r="G313" s="407"/>
      <c r="H313" s="407"/>
      <c r="I313" s="407"/>
      <c r="J313" s="143"/>
      <c r="K313" s="143"/>
      <c r="L313" s="123"/>
      <c r="M313" s="123"/>
      <c r="N313" s="123"/>
    </row>
    <row r="314" spans="1:14" ht="23.45" customHeight="1" x14ac:dyDescent="0.25">
      <c r="A314" s="126" t="s">
        <v>21</v>
      </c>
      <c r="B314" s="202">
        <f>SUM(N299)</f>
        <v>2.7735849056603774</v>
      </c>
      <c r="C314" s="196">
        <v>5</v>
      </c>
      <c r="D314" s="204"/>
      <c r="F314" s="407"/>
      <c r="G314" s="407"/>
      <c r="H314" s="407"/>
      <c r="I314" s="407"/>
      <c r="J314" s="143"/>
      <c r="K314" s="143"/>
      <c r="L314" s="123"/>
      <c r="M314" s="123"/>
      <c r="N314" s="123"/>
    </row>
    <row r="315" spans="1:14" ht="23.45" customHeight="1" x14ac:dyDescent="0.25">
      <c r="A315" s="142" t="s">
        <v>113</v>
      </c>
      <c r="B315" s="197">
        <f>AVERAGE(B303:B314)</f>
        <v>2.8784294130342372</v>
      </c>
      <c r="C315" s="198"/>
      <c r="D315" s="198"/>
      <c r="F315" s="407"/>
      <c r="G315" s="407"/>
      <c r="H315" s="407"/>
      <c r="I315" s="407"/>
      <c r="J315" s="143"/>
      <c r="K315" s="143"/>
      <c r="L315" s="123"/>
      <c r="M315" s="123"/>
      <c r="N315" s="123"/>
    </row>
    <row r="316" spans="1:14" ht="23.45" customHeight="1" x14ac:dyDescent="0.25">
      <c r="A316" s="142" t="s">
        <v>114</v>
      </c>
      <c r="B316" s="142">
        <f>SUM(C298:H298)/6</f>
        <v>133</v>
      </c>
      <c r="C316" s="408"/>
      <c r="D316" s="408"/>
      <c r="F316" s="407"/>
      <c r="G316" s="407"/>
      <c r="H316" s="407"/>
      <c r="I316" s="407"/>
      <c r="J316" s="143"/>
      <c r="K316" s="143"/>
      <c r="L316" s="123"/>
      <c r="M316" s="123"/>
      <c r="N316" s="123"/>
    </row>
    <row r="317" spans="1:14" ht="23.45" customHeight="1" x14ac:dyDescent="0.25">
      <c r="A317" s="142" t="s">
        <v>115</v>
      </c>
      <c r="B317" s="142">
        <f>SUM(B309:B314)/6</f>
        <v>3.3307899917807706</v>
      </c>
      <c r="C317" s="408"/>
      <c r="D317" s="408"/>
      <c r="F317" s="407"/>
      <c r="G317" s="407"/>
      <c r="H317" s="407"/>
      <c r="I317" s="407"/>
      <c r="J317" s="143"/>
      <c r="K317" s="143"/>
      <c r="L317" s="123"/>
      <c r="M317" s="123"/>
      <c r="N317" s="123"/>
    </row>
    <row r="318" spans="1:14" ht="23.45" customHeight="1" x14ac:dyDescent="0.25">
      <c r="A318" s="142" t="s">
        <v>116</v>
      </c>
      <c r="B318" s="142">
        <f>SUM(C298:E298)/3</f>
        <v>193.66666666666666</v>
      </c>
      <c r="C318" s="409"/>
      <c r="D318" s="409"/>
      <c r="F318" s="407"/>
      <c r="G318" s="407"/>
      <c r="H318" s="407"/>
      <c r="I318" s="407"/>
      <c r="J318" s="143"/>
      <c r="K318" s="143"/>
      <c r="L318" s="123"/>
      <c r="M318" s="123"/>
      <c r="N318" s="123"/>
    </row>
    <row r="319" spans="1:14" ht="23.45" customHeight="1" x14ac:dyDescent="0.25">
      <c r="A319" s="142" t="s">
        <v>117</v>
      </c>
      <c r="B319" s="142">
        <f>SUM(F298:H298)/3</f>
        <v>72.333333333333329</v>
      </c>
      <c r="C319" s="408"/>
      <c r="D319" s="408"/>
      <c r="F319" s="407"/>
      <c r="G319" s="407"/>
      <c r="H319" s="407"/>
      <c r="I319" s="407"/>
      <c r="J319" s="143"/>
      <c r="K319" s="143"/>
      <c r="L319" s="123"/>
      <c r="M319" s="123"/>
      <c r="N319" s="123"/>
    </row>
    <row r="320" spans="1:14" ht="23.45" customHeight="1" x14ac:dyDescent="0.25">
      <c r="A320" s="142" t="s">
        <v>118</v>
      </c>
      <c r="B320" s="142">
        <f>SUM(I298:K298)/3</f>
        <v>71.333333333333329</v>
      </c>
      <c r="C320" s="408"/>
      <c r="D320" s="408"/>
      <c r="F320" s="407"/>
      <c r="G320" s="407"/>
      <c r="H320" s="407"/>
      <c r="I320" s="407"/>
      <c r="J320" s="143"/>
      <c r="K320" s="143"/>
      <c r="L320" s="123"/>
      <c r="M320" s="123"/>
      <c r="N320" s="123"/>
    </row>
    <row r="321" spans="1:14" ht="23.45" customHeight="1" x14ac:dyDescent="0.25">
      <c r="A321" s="142" t="s">
        <v>119</v>
      </c>
      <c r="B321" s="142">
        <f>SUM(B312:B314)/3</f>
        <v>3.5330963770041635</v>
      </c>
      <c r="C321" s="408"/>
      <c r="D321" s="408"/>
      <c r="F321" s="407"/>
      <c r="G321" s="407"/>
      <c r="H321" s="407"/>
      <c r="I321" s="407"/>
      <c r="J321" s="143"/>
      <c r="K321" s="143"/>
    </row>
    <row r="322" spans="1:14" ht="23.45" customHeight="1" x14ac:dyDescent="0.25">
      <c r="A322" s="143"/>
      <c r="B322" s="143"/>
      <c r="C322" s="143"/>
      <c r="D322" s="143"/>
      <c r="E322" s="143"/>
      <c r="F322" s="144"/>
      <c r="G322" s="144"/>
      <c r="H322" s="144"/>
      <c r="I322" s="144"/>
      <c r="J322" s="143"/>
      <c r="K322" s="143"/>
    </row>
    <row r="323" spans="1:14" ht="23.45" customHeight="1" x14ac:dyDescent="0.25">
      <c r="A323" s="143"/>
      <c r="B323" s="143"/>
      <c r="C323" s="143"/>
      <c r="D323" s="143"/>
      <c r="E323" s="143"/>
      <c r="F323" s="144"/>
      <c r="G323" s="144"/>
      <c r="H323" s="144"/>
      <c r="I323" s="144"/>
      <c r="J323" s="143"/>
      <c r="K323" s="143"/>
    </row>
    <row r="324" spans="1:14" ht="23.45" customHeight="1" x14ac:dyDescent="0.25">
      <c r="A324" s="143"/>
      <c r="B324" s="143"/>
      <c r="C324" s="143"/>
      <c r="D324" s="143"/>
      <c r="E324" s="143"/>
      <c r="F324" s="144"/>
      <c r="G324" s="144"/>
      <c r="H324" s="144"/>
      <c r="I324" s="144"/>
      <c r="J324" s="143"/>
      <c r="K324" s="143"/>
    </row>
    <row r="325" spans="1:14" ht="23.45" customHeight="1" x14ac:dyDescent="0.25">
      <c r="A325" s="143"/>
      <c r="B325" s="143"/>
      <c r="C325" s="143"/>
      <c r="D325" s="143"/>
      <c r="E325" s="143"/>
      <c r="F325" s="144"/>
      <c r="G325" s="144"/>
      <c r="H325" s="144"/>
      <c r="I325" s="144"/>
      <c r="J325" s="143"/>
      <c r="K325" s="143"/>
    </row>
    <row r="326" spans="1:14" ht="23.45" customHeight="1" x14ac:dyDescent="0.25">
      <c r="A326" s="143"/>
      <c r="B326" s="143"/>
      <c r="C326" s="143"/>
      <c r="D326" s="143"/>
      <c r="E326" s="143"/>
      <c r="F326" s="144"/>
      <c r="G326" s="144"/>
      <c r="H326" s="144"/>
      <c r="I326" s="144"/>
      <c r="J326" s="143"/>
      <c r="K326" s="143"/>
    </row>
    <row r="327" spans="1:14" ht="23.45" customHeight="1" x14ac:dyDescent="0.25">
      <c r="A327" s="143"/>
      <c r="B327" s="143"/>
      <c r="C327" s="143"/>
      <c r="D327" s="143"/>
      <c r="E327" s="143"/>
      <c r="F327" s="144"/>
      <c r="G327" s="144"/>
      <c r="H327" s="144"/>
      <c r="I327" s="144"/>
      <c r="J327" s="143"/>
      <c r="K327" s="143"/>
    </row>
    <row r="328" spans="1:14" ht="23.45" customHeight="1" x14ac:dyDescent="0.25">
      <c r="A328" s="143"/>
      <c r="B328" s="143"/>
      <c r="C328" s="143"/>
      <c r="D328" s="143"/>
      <c r="E328" s="143"/>
      <c r="F328" s="144"/>
      <c r="G328" s="144"/>
      <c r="H328" s="144"/>
      <c r="I328" s="144"/>
      <c r="J328" s="143"/>
      <c r="K328" s="143"/>
    </row>
    <row r="329" spans="1:14" ht="23.45" customHeight="1" x14ac:dyDescent="0.25">
      <c r="A329" s="143"/>
      <c r="B329" s="143"/>
      <c r="C329" s="143"/>
      <c r="D329" s="143"/>
      <c r="E329" s="143"/>
      <c r="F329" s="144"/>
      <c r="G329" s="144"/>
      <c r="H329" s="144"/>
      <c r="I329" s="144"/>
      <c r="J329" s="143"/>
      <c r="K329" s="143"/>
    </row>
    <row r="331" spans="1:14" ht="23.45" customHeight="1" x14ac:dyDescent="0.25">
      <c r="N331" s="123"/>
    </row>
    <row r="332" spans="1:14" ht="23.45" customHeight="1" x14ac:dyDescent="0.25">
      <c r="A332" s="412"/>
      <c r="B332" s="413"/>
      <c r="C332" s="418" t="s">
        <v>80</v>
      </c>
      <c r="D332" s="419"/>
      <c r="E332" s="419"/>
      <c r="F332" s="419"/>
      <c r="G332" s="420"/>
      <c r="H332" s="424" t="s">
        <v>81</v>
      </c>
      <c r="I332" s="425"/>
      <c r="N332" s="123"/>
    </row>
    <row r="333" spans="1:14" ht="23.45" customHeight="1" x14ac:dyDescent="0.25">
      <c r="A333" s="414"/>
      <c r="B333" s="415"/>
      <c r="C333" s="421"/>
      <c r="D333" s="422"/>
      <c r="E333" s="422"/>
      <c r="F333" s="422"/>
      <c r="G333" s="423"/>
      <c r="H333" s="426"/>
      <c r="I333" s="427"/>
      <c r="N333" s="123"/>
    </row>
    <row r="334" spans="1:14" ht="23.45" customHeight="1" x14ac:dyDescent="0.25">
      <c r="A334" s="414"/>
      <c r="B334" s="415"/>
      <c r="C334" s="428" t="s">
        <v>123</v>
      </c>
      <c r="D334" s="429"/>
      <c r="E334" s="429"/>
      <c r="F334" s="429"/>
      <c r="G334" s="430"/>
      <c r="H334" s="424" t="s">
        <v>82</v>
      </c>
      <c r="I334" s="425"/>
      <c r="N334" s="123"/>
    </row>
    <row r="335" spans="1:14" ht="41.25" customHeight="1" x14ac:dyDescent="0.25">
      <c r="A335" s="416"/>
      <c r="B335" s="417"/>
      <c r="C335" s="431"/>
      <c r="D335" s="432"/>
      <c r="E335" s="432"/>
      <c r="F335" s="432"/>
      <c r="G335" s="433"/>
      <c r="H335" s="426"/>
      <c r="I335" s="427"/>
      <c r="N335" s="123"/>
    </row>
    <row r="336" spans="1:14" ht="23.45" customHeight="1" x14ac:dyDescent="0.25">
      <c r="A336" s="445" t="s">
        <v>142</v>
      </c>
      <c r="B336" s="446"/>
      <c r="C336" s="446"/>
      <c r="D336" s="446"/>
      <c r="E336" s="446"/>
      <c r="F336" s="446"/>
      <c r="G336" s="446"/>
      <c r="H336" s="446"/>
      <c r="I336" s="447"/>
      <c r="N336" s="123"/>
    </row>
    <row r="337" spans="1:14" ht="49.5" customHeight="1" x14ac:dyDescent="0.25">
      <c r="A337" s="390" t="s">
        <v>83</v>
      </c>
      <c r="B337" s="448"/>
      <c r="C337" s="449" t="s">
        <v>170</v>
      </c>
      <c r="D337" s="450"/>
      <c r="E337" s="451"/>
      <c r="F337" s="145" t="s">
        <v>84</v>
      </c>
      <c r="G337" s="452" t="s">
        <v>124</v>
      </c>
      <c r="H337" s="453"/>
      <c r="I337" s="392"/>
      <c r="N337" s="123"/>
    </row>
    <row r="338" spans="1:14" ht="23.45" customHeight="1" x14ac:dyDescent="0.25">
      <c r="A338" s="454" t="s">
        <v>171</v>
      </c>
      <c r="B338" s="455"/>
      <c r="C338" s="455"/>
      <c r="D338" s="455"/>
      <c r="E338" s="455"/>
      <c r="F338" s="455"/>
      <c r="G338" s="455"/>
      <c r="H338" s="455"/>
      <c r="I338" s="456"/>
      <c r="N338" s="123"/>
    </row>
    <row r="339" spans="1:14" ht="23.45" customHeight="1" x14ac:dyDescent="0.25">
      <c r="A339" s="147"/>
      <c r="B339" s="148"/>
      <c r="C339" s="148"/>
      <c r="D339" s="148"/>
      <c r="E339" s="148"/>
      <c r="F339" s="148"/>
      <c r="G339" s="148"/>
      <c r="H339" s="148"/>
      <c r="I339" s="149"/>
      <c r="N339" s="123"/>
    </row>
    <row r="340" spans="1:14" ht="23.45" customHeight="1" x14ac:dyDescent="0.25">
      <c r="A340" s="457" t="s">
        <v>172</v>
      </c>
      <c r="B340" s="458"/>
      <c r="C340" s="458"/>
      <c r="D340" s="458"/>
      <c r="E340" s="458"/>
      <c r="F340" s="458"/>
      <c r="G340" s="458"/>
      <c r="H340" s="458"/>
      <c r="I340" s="459"/>
      <c r="N340" s="123"/>
    </row>
    <row r="341" spans="1:14" ht="23.45" customHeight="1" x14ac:dyDescent="0.25">
      <c r="A341" s="460"/>
      <c r="B341" s="461"/>
      <c r="C341" s="461"/>
      <c r="D341" s="461"/>
      <c r="E341" s="461"/>
      <c r="F341" s="461"/>
      <c r="G341" s="461"/>
      <c r="H341" s="461"/>
      <c r="I341" s="462"/>
      <c r="N341" s="123"/>
    </row>
    <row r="342" spans="1:14" ht="23.45" customHeight="1" x14ac:dyDescent="0.25">
      <c r="A342" s="460"/>
      <c r="B342" s="461"/>
      <c r="C342" s="461"/>
      <c r="D342" s="461"/>
      <c r="E342" s="461"/>
      <c r="F342" s="461"/>
      <c r="G342" s="461"/>
      <c r="H342" s="461"/>
      <c r="I342" s="462"/>
      <c r="N342" s="123"/>
    </row>
    <row r="343" spans="1:14" ht="23.45" customHeight="1" x14ac:dyDescent="0.25">
      <c r="A343" s="463"/>
      <c r="B343" s="464"/>
      <c r="C343" s="464"/>
      <c r="D343" s="464"/>
      <c r="E343" s="464"/>
      <c r="F343" s="464"/>
      <c r="G343" s="464"/>
      <c r="H343" s="464"/>
      <c r="I343" s="465"/>
      <c r="N343" s="123"/>
    </row>
    <row r="344" spans="1:14" ht="23.45" customHeight="1" x14ac:dyDescent="0.25">
      <c r="A344" s="434" t="s">
        <v>127</v>
      </c>
      <c r="B344" s="435"/>
      <c r="C344" s="435"/>
      <c r="D344" s="435"/>
      <c r="E344" s="436"/>
      <c r="F344" s="434" t="s">
        <v>128</v>
      </c>
      <c r="G344" s="435"/>
      <c r="H344" s="435"/>
      <c r="I344" s="436"/>
      <c r="K344" s="166"/>
      <c r="N344" s="123"/>
    </row>
    <row r="345" spans="1:14" ht="23.45" customHeight="1" x14ac:dyDescent="0.25">
      <c r="A345" s="125" t="s">
        <v>129</v>
      </c>
      <c r="B345" s="382" t="s">
        <v>173</v>
      </c>
      <c r="C345" s="383"/>
      <c r="D345" s="383"/>
      <c r="E345" s="384"/>
      <c r="F345" s="376" t="s">
        <v>131</v>
      </c>
      <c r="G345" s="377"/>
      <c r="H345" s="377"/>
      <c r="I345" s="437"/>
      <c r="N345" s="123"/>
    </row>
    <row r="346" spans="1:14" ht="23.45" customHeight="1" x14ac:dyDescent="0.25">
      <c r="A346" s="125" t="s">
        <v>132</v>
      </c>
      <c r="B346" s="382" t="s">
        <v>174</v>
      </c>
      <c r="C346" s="383"/>
      <c r="D346" s="383"/>
      <c r="E346" s="384"/>
      <c r="F346" s="379"/>
      <c r="G346" s="380"/>
      <c r="H346" s="380"/>
      <c r="I346" s="438"/>
      <c r="N346" s="123"/>
    </row>
    <row r="347" spans="1:14" ht="23.45" customHeight="1" x14ac:dyDescent="0.25">
      <c r="A347" s="125" t="s">
        <v>133</v>
      </c>
      <c r="B347" s="382" t="s">
        <v>134</v>
      </c>
      <c r="C347" s="383"/>
      <c r="D347" s="383"/>
      <c r="E347" s="384"/>
      <c r="F347" s="379"/>
      <c r="G347" s="380"/>
      <c r="H347" s="380"/>
      <c r="I347" s="438"/>
      <c r="N347" s="123"/>
    </row>
    <row r="348" spans="1:14" ht="23.45" customHeight="1" x14ac:dyDescent="0.25">
      <c r="A348" s="125" t="s">
        <v>135</v>
      </c>
      <c r="B348" s="382" t="s">
        <v>136</v>
      </c>
      <c r="C348" s="383"/>
      <c r="D348" s="383"/>
      <c r="E348" s="384"/>
      <c r="F348" s="379"/>
      <c r="G348" s="380"/>
      <c r="H348" s="380"/>
      <c r="I348" s="438"/>
      <c r="N348" s="123"/>
    </row>
    <row r="349" spans="1:14" ht="23.45" customHeight="1" x14ac:dyDescent="0.25">
      <c r="A349" s="125" t="s">
        <v>137</v>
      </c>
      <c r="B349" s="442" t="s">
        <v>148</v>
      </c>
      <c r="C349" s="443"/>
      <c r="D349" s="443"/>
      <c r="E349" s="444"/>
      <c r="F349" s="439"/>
      <c r="G349" s="440"/>
      <c r="H349" s="440"/>
      <c r="I349" s="441"/>
      <c r="N349" s="123"/>
    </row>
    <row r="350" spans="1:14" ht="23.45" customHeight="1" x14ac:dyDescent="0.25">
      <c r="A350" s="466" t="s">
        <v>85</v>
      </c>
      <c r="B350" s="467"/>
      <c r="C350" s="468" t="s">
        <v>87</v>
      </c>
      <c r="D350" s="469"/>
      <c r="E350" s="470"/>
      <c r="F350" s="468" t="s">
        <v>88</v>
      </c>
      <c r="G350" s="469"/>
      <c r="H350" s="469"/>
      <c r="I350" s="470"/>
      <c r="N350" s="123"/>
    </row>
    <row r="351" spans="1:14" ht="23.45" customHeight="1" x14ac:dyDescent="0.25">
      <c r="A351" s="471" t="s">
        <v>139</v>
      </c>
      <c r="B351" s="472"/>
      <c r="C351" s="231" t="s">
        <v>90</v>
      </c>
      <c r="D351" s="231" t="s">
        <v>91</v>
      </c>
      <c r="E351" s="231" t="s">
        <v>92</v>
      </c>
      <c r="F351" s="477" t="s">
        <v>93</v>
      </c>
      <c r="G351" s="478"/>
      <c r="H351" s="477" t="s">
        <v>94</v>
      </c>
      <c r="I351" s="478"/>
      <c r="N351" s="123"/>
    </row>
    <row r="352" spans="1:14" ht="23.45" customHeight="1" x14ac:dyDescent="0.25">
      <c r="A352" s="473"/>
      <c r="B352" s="474"/>
      <c r="C352" s="479">
        <v>30</v>
      </c>
      <c r="D352" s="479"/>
      <c r="E352" s="479"/>
      <c r="F352" s="471" t="s">
        <v>4</v>
      </c>
      <c r="G352" s="472"/>
      <c r="H352" s="471" t="s">
        <v>140</v>
      </c>
      <c r="I352" s="472"/>
      <c r="N352" s="123"/>
    </row>
    <row r="353" spans="1:14" ht="23.45" customHeight="1" x14ac:dyDescent="0.25">
      <c r="A353" s="475"/>
      <c r="B353" s="476"/>
      <c r="C353" s="480"/>
      <c r="D353" s="480"/>
      <c r="E353" s="480"/>
      <c r="F353" s="475"/>
      <c r="G353" s="476"/>
      <c r="H353" s="475"/>
      <c r="I353" s="476"/>
      <c r="N353" s="123"/>
    </row>
    <row r="354" spans="1:14" ht="23.45" customHeight="1" x14ac:dyDescent="0.25">
      <c r="A354" s="235"/>
      <c r="B354" s="144"/>
      <c r="C354" s="144"/>
      <c r="D354" s="144"/>
      <c r="E354" s="144"/>
      <c r="F354" s="144"/>
      <c r="G354" s="144"/>
      <c r="H354" s="144"/>
      <c r="I354" s="236"/>
      <c r="N354" s="123"/>
    </row>
    <row r="355" spans="1:14" ht="23.45" customHeight="1" x14ac:dyDescent="0.25">
      <c r="A355" s="151"/>
      <c r="I355" s="152"/>
      <c r="N355" s="123"/>
    </row>
    <row r="356" spans="1:14" ht="23.45" customHeight="1" x14ac:dyDescent="0.25">
      <c r="A356" s="481" t="s">
        <v>96</v>
      </c>
      <c r="B356" s="482"/>
      <c r="C356" s="481" t="s">
        <v>97</v>
      </c>
      <c r="D356" s="482"/>
      <c r="E356" s="481" t="s">
        <v>98</v>
      </c>
      <c r="F356" s="482"/>
      <c r="G356" s="232" t="s">
        <v>99</v>
      </c>
      <c r="H356" s="481" t="s">
        <v>100</v>
      </c>
      <c r="I356" s="482"/>
      <c r="N356" s="123"/>
    </row>
    <row r="357" spans="1:14" ht="23.45" customHeight="1" x14ac:dyDescent="0.25">
      <c r="A357" s="483" t="s">
        <v>101</v>
      </c>
      <c r="B357" s="484"/>
      <c r="C357" s="483" t="s">
        <v>149</v>
      </c>
      <c r="D357" s="484"/>
      <c r="E357" s="485" t="s">
        <v>150</v>
      </c>
      <c r="F357" s="486"/>
      <c r="G357" s="231"/>
      <c r="H357" s="487"/>
      <c r="I357" s="488"/>
      <c r="N357" s="123"/>
    </row>
    <row r="358" spans="1:14" ht="23.45" customHeight="1" x14ac:dyDescent="0.25">
      <c r="A358" s="483" t="s">
        <v>103</v>
      </c>
      <c r="B358" s="484"/>
      <c r="C358" s="483"/>
      <c r="D358" s="484"/>
      <c r="E358" s="485"/>
      <c r="F358" s="486"/>
      <c r="G358" s="231"/>
      <c r="H358" s="487"/>
      <c r="I358" s="488"/>
      <c r="N358" s="123"/>
    </row>
    <row r="359" spans="1:14" ht="23.45" customHeight="1" x14ac:dyDescent="0.25">
      <c r="A359" s="151"/>
      <c r="I359" s="152"/>
      <c r="N359" s="123"/>
    </row>
    <row r="360" spans="1:14" ht="23.45" customHeight="1" x14ac:dyDescent="0.25">
      <c r="A360" s="151"/>
      <c r="I360" s="152"/>
      <c r="N360" s="123"/>
    </row>
    <row r="361" spans="1:14" ht="23.45" customHeight="1" x14ac:dyDescent="0.25">
      <c r="A361" s="151"/>
      <c r="I361" s="152"/>
      <c r="N361" s="123"/>
    </row>
    <row r="362" spans="1:14" ht="23.45" customHeight="1" x14ac:dyDescent="0.25">
      <c r="A362" s="151"/>
      <c r="I362" s="152"/>
      <c r="N362" s="123"/>
    </row>
    <row r="363" spans="1:14" ht="23.45" customHeight="1" x14ac:dyDescent="0.25">
      <c r="A363" s="151"/>
      <c r="I363" s="152"/>
      <c r="N363" s="123"/>
    </row>
    <row r="364" spans="1:14" ht="23.45" customHeight="1" x14ac:dyDescent="0.25">
      <c r="A364" s="151"/>
      <c r="I364" s="152"/>
      <c r="N364" s="123"/>
    </row>
    <row r="365" spans="1:14" ht="23.45" customHeight="1" x14ac:dyDescent="0.25">
      <c r="A365" s="151"/>
      <c r="I365" s="152"/>
      <c r="N365" s="123"/>
    </row>
    <row r="366" spans="1:14" ht="23.45" customHeight="1" x14ac:dyDescent="0.25">
      <c r="A366" s="151"/>
      <c r="I366" s="152"/>
      <c r="N366" s="123"/>
    </row>
    <row r="367" spans="1:14" ht="23.45" customHeight="1" x14ac:dyDescent="0.25">
      <c r="A367" s="151"/>
      <c r="I367" s="152"/>
      <c r="N367" s="123"/>
    </row>
    <row r="368" spans="1:14" ht="23.45" customHeight="1" x14ac:dyDescent="0.25">
      <c r="A368" s="151"/>
      <c r="I368" s="152"/>
      <c r="N368" s="123"/>
    </row>
    <row r="369" spans="1:14" ht="23.45" customHeight="1" x14ac:dyDescent="0.25">
      <c r="A369" s="151"/>
      <c r="I369" s="152"/>
      <c r="N369" s="123"/>
    </row>
    <row r="370" spans="1:14" ht="23.45" customHeight="1" x14ac:dyDescent="0.25">
      <c r="A370" s="151"/>
      <c r="I370" s="152"/>
      <c r="N370" s="123"/>
    </row>
    <row r="371" spans="1:14" ht="23.45" customHeight="1" x14ac:dyDescent="0.25">
      <c r="A371" s="151"/>
      <c r="I371" s="152"/>
      <c r="N371" s="123"/>
    </row>
    <row r="372" spans="1:14" ht="23.45" customHeight="1" x14ac:dyDescent="0.25">
      <c r="A372" s="151"/>
      <c r="I372" s="152"/>
      <c r="N372" s="123"/>
    </row>
    <row r="373" spans="1:14" ht="23.45" customHeight="1" x14ac:dyDescent="0.25">
      <c r="A373" s="151"/>
      <c r="I373" s="152"/>
      <c r="N373" s="123"/>
    </row>
    <row r="374" spans="1:14" ht="23.45" customHeight="1" x14ac:dyDescent="0.25">
      <c r="A374" s="151"/>
      <c r="I374" s="152"/>
      <c r="N374" s="123"/>
    </row>
    <row r="375" spans="1:14" ht="23.45" customHeight="1" x14ac:dyDescent="0.25">
      <c r="A375" s="151"/>
      <c r="I375" s="152"/>
      <c r="N375" s="123"/>
    </row>
    <row r="376" spans="1:14" ht="23.45" customHeight="1" x14ac:dyDescent="0.25">
      <c r="A376" s="151"/>
      <c r="I376" s="152"/>
      <c r="N376" s="123"/>
    </row>
    <row r="377" spans="1:14" ht="23.45" customHeight="1" x14ac:dyDescent="0.25">
      <c r="A377" s="402" t="s">
        <v>104</v>
      </c>
      <c r="B377" s="402"/>
      <c r="C377" s="156" t="s">
        <v>105</v>
      </c>
      <c r="D377" s="156" t="s">
        <v>106</v>
      </c>
      <c r="E377" s="156" t="s">
        <v>107</v>
      </c>
      <c r="F377" s="156" t="s">
        <v>108</v>
      </c>
      <c r="G377" s="156" t="s">
        <v>15</v>
      </c>
      <c r="H377" s="156" t="s">
        <v>16</v>
      </c>
      <c r="I377" s="156" t="s">
        <v>17</v>
      </c>
      <c r="J377" s="157" t="s">
        <v>18</v>
      </c>
      <c r="K377" s="158" t="s">
        <v>19</v>
      </c>
      <c r="L377" s="158" t="s">
        <v>20</v>
      </c>
      <c r="M377" s="158" t="s">
        <v>109</v>
      </c>
      <c r="N377" s="175" t="s">
        <v>21</v>
      </c>
    </row>
    <row r="378" spans="1:14" ht="23.45" customHeight="1" x14ac:dyDescent="0.25">
      <c r="A378" s="403" t="s">
        <v>173</v>
      </c>
      <c r="B378" s="403"/>
      <c r="C378" s="130">
        <v>1482</v>
      </c>
      <c r="D378" s="199">
        <v>1676</v>
      </c>
      <c r="E378" s="130">
        <v>3092</v>
      </c>
      <c r="F378" s="199">
        <v>2089</v>
      </c>
      <c r="G378" s="163">
        <v>1774</v>
      </c>
      <c r="H378" s="163">
        <v>1307</v>
      </c>
      <c r="I378" s="163">
        <v>1434</v>
      </c>
      <c r="J378" s="162">
        <v>1721</v>
      </c>
      <c r="K378" s="131">
        <v>1397</v>
      </c>
      <c r="L378" s="133">
        <v>860</v>
      </c>
      <c r="M378" s="133">
        <v>1090</v>
      </c>
      <c r="N378" s="131">
        <v>731</v>
      </c>
    </row>
    <row r="379" spans="1:14" ht="23.45" customHeight="1" x14ac:dyDescent="0.25">
      <c r="A379" s="403" t="s">
        <v>174</v>
      </c>
      <c r="B379" s="403"/>
      <c r="C379" s="130">
        <v>373</v>
      </c>
      <c r="D379" s="199">
        <v>293</v>
      </c>
      <c r="E379" s="130">
        <v>343</v>
      </c>
      <c r="F379" s="199">
        <v>271</v>
      </c>
      <c r="G379" s="163">
        <v>235</v>
      </c>
      <c r="H379" s="163">
        <v>168</v>
      </c>
      <c r="I379" s="163">
        <v>177</v>
      </c>
      <c r="J379" s="162">
        <v>274</v>
      </c>
      <c r="K379" s="131">
        <v>237</v>
      </c>
      <c r="L379" s="133">
        <v>173</v>
      </c>
      <c r="M379" s="133">
        <v>168</v>
      </c>
      <c r="N379" s="131">
        <v>165</v>
      </c>
    </row>
    <row r="380" spans="1:14" ht="23.45" customHeight="1" x14ac:dyDescent="0.25">
      <c r="A380" s="411" t="s">
        <v>170</v>
      </c>
      <c r="B380" s="411"/>
      <c r="C380" s="200">
        <f>+C378/C379</f>
        <v>3.9731903485254692</v>
      </c>
      <c r="D380" s="200">
        <f t="shared" ref="D380:N380" si="4">+D378/D379</f>
        <v>5.7201365187713309</v>
      </c>
      <c r="E380" s="200">
        <f t="shared" si="4"/>
        <v>9.0145772594752192</v>
      </c>
      <c r="F380" s="200">
        <f t="shared" si="4"/>
        <v>7.7084870848708489</v>
      </c>
      <c r="G380" s="200">
        <f t="shared" si="4"/>
        <v>7.548936170212766</v>
      </c>
      <c r="H380" s="200">
        <f t="shared" si="4"/>
        <v>7.7797619047619051</v>
      </c>
      <c r="I380" s="200">
        <f t="shared" si="4"/>
        <v>8.101694915254237</v>
      </c>
      <c r="J380" s="200">
        <f t="shared" si="4"/>
        <v>6.281021897810219</v>
      </c>
      <c r="K380" s="200">
        <f t="shared" si="4"/>
        <v>5.8945147679324892</v>
      </c>
      <c r="L380" s="200">
        <f t="shared" si="4"/>
        <v>4.9710982658959537</v>
      </c>
      <c r="M380" s="200">
        <f t="shared" si="4"/>
        <v>6.4880952380952381</v>
      </c>
      <c r="N380" s="209">
        <f t="shared" si="4"/>
        <v>4.4303030303030306</v>
      </c>
    </row>
    <row r="381" spans="1:14" ht="23.45" customHeight="1" x14ac:dyDescent="0.25">
      <c r="C381" s="144"/>
      <c r="D381" s="144"/>
      <c r="E381" s="144"/>
      <c r="F381" s="144"/>
      <c r="G381" s="144"/>
      <c r="H381" s="144"/>
      <c r="I381" s="144"/>
      <c r="J381" s="144"/>
      <c r="K381" s="144"/>
      <c r="N381" s="123"/>
    </row>
    <row r="382" spans="1:14" ht="23.45" customHeight="1" x14ac:dyDescent="0.25">
      <c r="N382" s="123"/>
    </row>
    <row r="383" spans="1:14" ht="23.45" customHeight="1" x14ac:dyDescent="0.25">
      <c r="N383" s="123"/>
    </row>
    <row r="384" spans="1:14" ht="23.45" customHeight="1" x14ac:dyDescent="0.25">
      <c r="A384" s="125" t="s">
        <v>110</v>
      </c>
      <c r="B384" s="176" t="s">
        <v>170</v>
      </c>
      <c r="C384" s="140" t="s">
        <v>430</v>
      </c>
      <c r="D384" s="140"/>
      <c r="F384" s="406" t="s">
        <v>111</v>
      </c>
      <c r="G384" s="406"/>
      <c r="H384" s="406"/>
      <c r="I384" s="406"/>
      <c r="N384" s="123"/>
    </row>
    <row r="385" spans="1:14" ht="23.45" customHeight="1" x14ac:dyDescent="0.25">
      <c r="A385" s="126" t="s">
        <v>112</v>
      </c>
      <c r="B385" s="195">
        <f>SUM(C380)</f>
        <v>3.9731903485254692</v>
      </c>
      <c r="C385" s="196">
        <v>15</v>
      </c>
      <c r="D385" s="203"/>
      <c r="F385" s="407" t="s">
        <v>435</v>
      </c>
      <c r="G385" s="407"/>
      <c r="H385" s="407"/>
      <c r="I385" s="407"/>
      <c r="N385" s="123"/>
    </row>
    <row r="386" spans="1:14" ht="23.45" customHeight="1" x14ac:dyDescent="0.25">
      <c r="A386" s="126" t="s">
        <v>106</v>
      </c>
      <c r="B386" s="195">
        <f>SUM(D380)</f>
        <v>5.7201365187713309</v>
      </c>
      <c r="C386" s="196">
        <v>15</v>
      </c>
      <c r="D386" s="203"/>
      <c r="F386" s="407"/>
      <c r="G386" s="407"/>
      <c r="H386" s="407"/>
      <c r="I386" s="407"/>
      <c r="N386" s="123"/>
    </row>
    <row r="387" spans="1:14" ht="23.45" customHeight="1" x14ac:dyDescent="0.25">
      <c r="A387" s="126" t="s">
        <v>107</v>
      </c>
      <c r="B387" s="195">
        <f>SUM(E380)</f>
        <v>9.0145772594752192</v>
      </c>
      <c r="C387" s="196">
        <v>15</v>
      </c>
      <c r="D387" s="203"/>
      <c r="F387" s="407"/>
      <c r="G387" s="407"/>
      <c r="H387" s="407"/>
      <c r="I387" s="407"/>
      <c r="N387" s="123"/>
    </row>
    <row r="388" spans="1:14" ht="23.45" customHeight="1" x14ac:dyDescent="0.25">
      <c r="A388" s="126" t="s">
        <v>108</v>
      </c>
      <c r="B388" s="195">
        <f>SUM(F380)</f>
        <v>7.7084870848708489</v>
      </c>
      <c r="C388" s="196">
        <v>15</v>
      </c>
      <c r="D388" s="203"/>
      <c r="F388" s="407"/>
      <c r="G388" s="407"/>
      <c r="H388" s="407"/>
      <c r="I388" s="407"/>
      <c r="N388" s="123"/>
    </row>
    <row r="389" spans="1:14" ht="23.45" customHeight="1" x14ac:dyDescent="0.25">
      <c r="A389" s="126" t="s">
        <v>15</v>
      </c>
      <c r="B389" s="195">
        <f>SUM(G380)</f>
        <v>7.548936170212766</v>
      </c>
      <c r="C389" s="196">
        <v>15</v>
      </c>
      <c r="D389" s="203"/>
      <c r="F389" s="407"/>
      <c r="G389" s="407"/>
      <c r="H389" s="407"/>
      <c r="I389" s="407"/>
      <c r="N389" s="123"/>
    </row>
    <row r="390" spans="1:14" ht="23.45" customHeight="1" x14ac:dyDescent="0.25">
      <c r="A390" s="126" t="s">
        <v>16</v>
      </c>
      <c r="B390" s="195">
        <f>SUM(H380)</f>
        <v>7.7797619047619051</v>
      </c>
      <c r="C390" s="196">
        <v>15</v>
      </c>
      <c r="D390" s="203"/>
      <c r="F390" s="407"/>
      <c r="G390" s="407"/>
      <c r="H390" s="407"/>
      <c r="I390" s="407"/>
      <c r="N390" s="123"/>
    </row>
    <row r="391" spans="1:14" ht="23.45" customHeight="1" x14ac:dyDescent="0.25">
      <c r="A391" s="126" t="s">
        <v>17</v>
      </c>
      <c r="B391" s="195">
        <f>SUM(I380)</f>
        <v>8.101694915254237</v>
      </c>
      <c r="C391" s="196">
        <v>15</v>
      </c>
      <c r="D391" s="203"/>
      <c r="F391" s="407"/>
      <c r="G391" s="407"/>
      <c r="H391" s="407"/>
      <c r="I391" s="407"/>
      <c r="N391" s="123"/>
    </row>
    <row r="392" spans="1:14" ht="23.45" customHeight="1" x14ac:dyDescent="0.25">
      <c r="A392" s="126" t="s">
        <v>18</v>
      </c>
      <c r="B392" s="195">
        <f>SUM(J380)</f>
        <v>6.281021897810219</v>
      </c>
      <c r="C392" s="196">
        <v>15</v>
      </c>
      <c r="D392" s="203"/>
      <c r="F392" s="407"/>
      <c r="G392" s="407"/>
      <c r="H392" s="407"/>
      <c r="I392" s="407"/>
      <c r="N392" s="123"/>
    </row>
    <row r="393" spans="1:14" ht="23.45" customHeight="1" x14ac:dyDescent="0.25">
      <c r="A393" s="126" t="s">
        <v>19</v>
      </c>
      <c r="B393" s="195">
        <f>SUM(K380)</f>
        <v>5.8945147679324892</v>
      </c>
      <c r="C393" s="196">
        <v>15</v>
      </c>
      <c r="D393" s="203"/>
      <c r="F393" s="407"/>
      <c r="G393" s="407"/>
      <c r="H393" s="407"/>
      <c r="I393" s="407"/>
      <c r="N393" s="123"/>
    </row>
    <row r="394" spans="1:14" ht="23.45" customHeight="1" x14ac:dyDescent="0.25">
      <c r="A394" s="126" t="s">
        <v>20</v>
      </c>
      <c r="B394" s="195">
        <f>SUM(L380)</f>
        <v>4.9710982658959537</v>
      </c>
      <c r="C394" s="196">
        <v>15</v>
      </c>
      <c r="D394" s="203"/>
      <c r="F394" s="407"/>
      <c r="G394" s="407"/>
      <c r="H394" s="407"/>
      <c r="I394" s="407"/>
      <c r="N394" s="123"/>
    </row>
    <row r="395" spans="1:14" ht="23.45" customHeight="1" x14ac:dyDescent="0.25">
      <c r="A395" s="126" t="s">
        <v>109</v>
      </c>
      <c r="B395" s="195">
        <f>SUM(M380)</f>
        <v>6.4880952380952381</v>
      </c>
      <c r="C395" s="196">
        <v>15</v>
      </c>
      <c r="D395" s="204"/>
      <c r="F395" s="407"/>
      <c r="G395" s="407"/>
      <c r="H395" s="407"/>
      <c r="I395" s="407"/>
      <c r="N395" s="123"/>
    </row>
    <row r="396" spans="1:14" ht="23.45" customHeight="1" x14ac:dyDescent="0.25">
      <c r="A396" s="126" t="s">
        <v>21</v>
      </c>
      <c r="B396" s="195">
        <f>SUM(N380)</f>
        <v>4.4303030303030306</v>
      </c>
      <c r="C396" s="196">
        <v>15</v>
      </c>
      <c r="D396" s="204"/>
      <c r="F396" s="407"/>
      <c r="G396" s="407"/>
      <c r="H396" s="407"/>
      <c r="I396" s="407"/>
      <c r="N396" s="123"/>
    </row>
    <row r="397" spans="1:14" ht="23.45" customHeight="1" x14ac:dyDescent="0.25">
      <c r="A397" s="142" t="s">
        <v>113</v>
      </c>
      <c r="B397" s="246">
        <f>AVERAGE(B385:B396)</f>
        <v>6.4926514501590598</v>
      </c>
      <c r="C397" s="198"/>
      <c r="D397" s="198"/>
      <c r="F397" s="407"/>
      <c r="G397" s="407"/>
      <c r="H397" s="407"/>
      <c r="I397" s="407"/>
      <c r="N397" s="123"/>
    </row>
    <row r="398" spans="1:14" ht="23.45" customHeight="1" x14ac:dyDescent="0.25">
      <c r="A398" s="142" t="s">
        <v>114</v>
      </c>
      <c r="B398" s="164"/>
      <c r="C398" s="408"/>
      <c r="D398" s="408"/>
      <c r="F398" s="407"/>
      <c r="G398" s="407"/>
      <c r="H398" s="407"/>
      <c r="I398" s="407"/>
      <c r="N398" s="123"/>
    </row>
    <row r="399" spans="1:14" ht="23.45" customHeight="1" x14ac:dyDescent="0.25">
      <c r="A399" s="142" t="s">
        <v>115</v>
      </c>
      <c r="B399" s="164">
        <f>SUM(B391:B396)/6</f>
        <v>6.027788019215194</v>
      </c>
      <c r="C399" s="408"/>
      <c r="D399" s="408"/>
      <c r="F399" s="407"/>
      <c r="G399" s="407"/>
      <c r="H399" s="407"/>
      <c r="I399" s="407"/>
      <c r="N399" s="123"/>
    </row>
    <row r="400" spans="1:14" ht="23.45" customHeight="1" x14ac:dyDescent="0.25">
      <c r="A400" s="142" t="s">
        <v>116</v>
      </c>
      <c r="B400" s="164"/>
      <c r="C400" s="409"/>
      <c r="D400" s="409"/>
      <c r="F400" s="407"/>
      <c r="G400" s="407"/>
      <c r="H400" s="407"/>
      <c r="I400" s="407"/>
      <c r="N400" s="123"/>
    </row>
    <row r="401" spans="1:14" ht="23.45" customHeight="1" x14ac:dyDescent="0.25">
      <c r="A401" s="142" t="s">
        <v>117</v>
      </c>
      <c r="B401" s="164"/>
      <c r="C401" s="408"/>
      <c r="D401" s="408"/>
      <c r="F401" s="407"/>
      <c r="G401" s="407"/>
      <c r="H401" s="407"/>
      <c r="I401" s="407"/>
      <c r="N401" s="123"/>
    </row>
    <row r="402" spans="1:14" ht="23.45" customHeight="1" x14ac:dyDescent="0.25">
      <c r="A402" s="142" t="s">
        <v>118</v>
      </c>
      <c r="B402" s="164"/>
      <c r="C402" s="408"/>
      <c r="D402" s="408"/>
      <c r="F402" s="407"/>
      <c r="G402" s="407"/>
      <c r="H402" s="407"/>
      <c r="I402" s="407"/>
      <c r="N402" s="123"/>
    </row>
    <row r="403" spans="1:14" ht="23.45" customHeight="1" x14ac:dyDescent="0.25">
      <c r="A403" s="142" t="s">
        <v>119</v>
      </c>
      <c r="B403" s="164">
        <f>SUM(B394:B396)/3</f>
        <v>5.2964988447647405</v>
      </c>
      <c r="C403" s="408"/>
      <c r="D403" s="408"/>
      <c r="F403" s="407"/>
      <c r="G403" s="407"/>
      <c r="H403" s="407"/>
      <c r="I403" s="407"/>
      <c r="N403" s="123"/>
    </row>
    <row r="404" spans="1:14" ht="23.45" customHeight="1" x14ac:dyDescent="0.25">
      <c r="N404" s="123"/>
    </row>
    <row r="405" spans="1:14" ht="23.45" customHeight="1" x14ac:dyDescent="0.25">
      <c r="N405" s="123"/>
    </row>
    <row r="406" spans="1:14" ht="23.45" customHeight="1" x14ac:dyDescent="0.25">
      <c r="A406" s="372" t="s">
        <v>120</v>
      </c>
      <c r="B406" s="372"/>
      <c r="C406" s="372"/>
      <c r="D406" s="372"/>
      <c r="E406" s="372"/>
      <c r="F406" s="358" t="s">
        <v>13</v>
      </c>
      <c r="G406" s="358"/>
      <c r="H406" s="358"/>
      <c r="I406" s="358"/>
      <c r="J406" s="372" t="s">
        <v>14</v>
      </c>
      <c r="K406" s="372"/>
      <c r="N406" s="123"/>
    </row>
    <row r="407" spans="1:14" ht="23.45" customHeight="1" x14ac:dyDescent="0.25">
      <c r="A407" s="372"/>
      <c r="B407" s="372"/>
      <c r="C407" s="372"/>
      <c r="D407" s="372"/>
      <c r="E407" s="372"/>
      <c r="F407" s="358"/>
      <c r="G407" s="358"/>
      <c r="H407" s="358"/>
      <c r="I407" s="358"/>
      <c r="J407" s="372"/>
      <c r="K407" s="372"/>
      <c r="N407" s="123"/>
    </row>
    <row r="408" spans="1:14" ht="23.45" customHeight="1" x14ac:dyDescent="0.25">
      <c r="A408" s="372"/>
      <c r="B408" s="372"/>
      <c r="C408" s="372"/>
      <c r="D408" s="372"/>
      <c r="E408" s="372"/>
      <c r="F408" s="358"/>
      <c r="G408" s="358"/>
      <c r="H408" s="358"/>
      <c r="I408" s="358"/>
      <c r="J408" s="372"/>
      <c r="K408" s="372"/>
      <c r="N408" s="123"/>
    </row>
    <row r="409" spans="1:14" ht="23.45" customHeight="1" x14ac:dyDescent="0.25">
      <c r="A409" s="372" t="s">
        <v>121</v>
      </c>
      <c r="B409" s="372"/>
      <c r="C409" s="372"/>
      <c r="D409" s="372"/>
      <c r="E409" s="372"/>
      <c r="F409" s="358"/>
      <c r="G409" s="358"/>
      <c r="H409" s="358"/>
      <c r="I409" s="358"/>
      <c r="J409" s="372" t="s">
        <v>122</v>
      </c>
      <c r="K409" s="372"/>
      <c r="N409" s="123"/>
    </row>
    <row r="410" spans="1:14" ht="23.45" customHeight="1" x14ac:dyDescent="0.25">
      <c r="A410" s="372"/>
      <c r="B410" s="372"/>
      <c r="C410" s="372"/>
      <c r="D410" s="372"/>
      <c r="E410" s="372"/>
      <c r="F410" s="358"/>
      <c r="G410" s="358"/>
      <c r="H410" s="358"/>
      <c r="I410" s="358"/>
      <c r="J410" s="372"/>
      <c r="K410" s="372"/>
      <c r="N410" s="123"/>
    </row>
    <row r="411" spans="1:14" ht="23.45" customHeight="1" x14ac:dyDescent="0.25">
      <c r="A411" s="372"/>
      <c r="B411" s="372"/>
      <c r="C411" s="372"/>
      <c r="D411" s="372"/>
      <c r="E411" s="372"/>
      <c r="F411" s="358"/>
      <c r="G411" s="358"/>
      <c r="H411" s="358"/>
      <c r="I411" s="358"/>
      <c r="J411" s="372"/>
      <c r="K411" s="372"/>
      <c r="N411" s="123"/>
    </row>
    <row r="412" spans="1:14" ht="23.45" customHeight="1" x14ac:dyDescent="0.25">
      <c r="A412" s="143"/>
      <c r="B412" s="143"/>
      <c r="C412" s="143"/>
      <c r="D412" s="143"/>
      <c r="E412" s="143"/>
      <c r="F412" s="144"/>
      <c r="G412" s="144"/>
      <c r="H412" s="144"/>
      <c r="I412" s="144"/>
      <c r="J412" s="143"/>
      <c r="K412" s="143"/>
      <c r="N412" s="123"/>
    </row>
    <row r="413" spans="1:14" ht="23.45" customHeight="1" x14ac:dyDescent="0.25">
      <c r="A413" s="143"/>
      <c r="B413" s="143"/>
      <c r="C413" s="143"/>
      <c r="D413" s="143"/>
      <c r="E413" s="143"/>
      <c r="F413" s="144"/>
      <c r="G413" s="144"/>
      <c r="H413" s="144"/>
      <c r="I413" s="144"/>
      <c r="J413" s="143"/>
      <c r="K413" s="143"/>
      <c r="N413" s="123"/>
    </row>
    <row r="414" spans="1:14" ht="23.45" customHeight="1" x14ac:dyDescent="0.25">
      <c r="A414" s="143"/>
      <c r="B414" s="143"/>
      <c r="C414" s="143"/>
      <c r="D414" s="143"/>
      <c r="E414" s="143"/>
      <c r="F414" s="144"/>
      <c r="G414" s="144"/>
      <c r="H414" s="144"/>
      <c r="I414" s="144"/>
      <c r="J414" s="143"/>
      <c r="K414" s="143"/>
      <c r="N414" s="123"/>
    </row>
    <row r="415" spans="1:14" ht="23.45" customHeight="1" x14ac:dyDescent="0.25">
      <c r="A415" s="143"/>
      <c r="B415" s="143"/>
      <c r="C415" s="143"/>
      <c r="D415" s="143"/>
      <c r="E415" s="143"/>
      <c r="F415" s="144"/>
      <c r="G415" s="144"/>
      <c r="H415" s="144"/>
      <c r="I415" s="144"/>
      <c r="J415" s="143"/>
      <c r="K415" s="143"/>
      <c r="N415" s="123"/>
    </row>
    <row r="416" spans="1:14" ht="23.45" customHeight="1" x14ac:dyDescent="0.25">
      <c r="A416" s="143"/>
      <c r="B416" s="143"/>
      <c r="C416" s="143"/>
      <c r="D416" s="143"/>
      <c r="E416" s="143"/>
      <c r="F416" s="144"/>
      <c r="G416" s="144"/>
      <c r="H416" s="144"/>
      <c r="I416" s="144"/>
      <c r="J416" s="143"/>
      <c r="K416" s="143"/>
      <c r="N416" s="123"/>
    </row>
    <row r="417" spans="1:14" ht="23.45" customHeight="1" x14ac:dyDescent="0.25">
      <c r="A417" s="143"/>
      <c r="B417" s="143"/>
      <c r="C417" s="143"/>
      <c r="D417" s="143"/>
      <c r="E417" s="143"/>
      <c r="F417" s="144"/>
      <c r="G417" s="144"/>
      <c r="H417" s="144"/>
      <c r="I417" s="144"/>
      <c r="J417" s="143"/>
      <c r="K417" s="143"/>
      <c r="N417" s="123"/>
    </row>
    <row r="420" spans="1:14" ht="23.45" customHeight="1" x14ac:dyDescent="0.25">
      <c r="N420" s="123"/>
    </row>
    <row r="421" spans="1:14" ht="23.45" customHeight="1" x14ac:dyDescent="0.25">
      <c r="A421" s="369"/>
      <c r="B421" s="369"/>
      <c r="C421" s="368" t="s">
        <v>80</v>
      </c>
      <c r="D421" s="368"/>
      <c r="E421" s="368"/>
      <c r="F421" s="368"/>
      <c r="G421" s="368"/>
      <c r="H421" s="372" t="s">
        <v>81</v>
      </c>
      <c r="I421" s="372"/>
      <c r="N421" s="123"/>
    </row>
    <row r="422" spans="1:14" ht="23.45" customHeight="1" x14ac:dyDescent="0.25">
      <c r="A422" s="369"/>
      <c r="B422" s="369"/>
      <c r="C422" s="368"/>
      <c r="D422" s="368"/>
      <c r="E422" s="368"/>
      <c r="F422" s="368"/>
      <c r="G422" s="368"/>
      <c r="H422" s="372"/>
      <c r="I422" s="372"/>
      <c r="N422" s="123"/>
    </row>
    <row r="423" spans="1:14" ht="23.45" customHeight="1" x14ac:dyDescent="0.25">
      <c r="A423" s="369"/>
      <c r="B423" s="369"/>
      <c r="C423" s="359" t="s">
        <v>123</v>
      </c>
      <c r="D423" s="359"/>
      <c r="E423" s="359"/>
      <c r="F423" s="359"/>
      <c r="G423" s="359"/>
      <c r="H423" s="372" t="s">
        <v>82</v>
      </c>
      <c r="I423" s="372"/>
      <c r="N423" s="123"/>
    </row>
    <row r="424" spans="1:14" ht="23.45" customHeight="1" x14ac:dyDescent="0.25">
      <c r="A424" s="369"/>
      <c r="B424" s="369"/>
      <c r="C424" s="359"/>
      <c r="D424" s="359"/>
      <c r="E424" s="359"/>
      <c r="F424" s="359"/>
      <c r="G424" s="359"/>
      <c r="H424" s="372"/>
      <c r="I424" s="372"/>
      <c r="N424" s="123"/>
    </row>
    <row r="425" spans="1:14" ht="23.45" customHeight="1" x14ac:dyDescent="0.25">
      <c r="A425" s="388" t="s">
        <v>142</v>
      </c>
      <c r="B425" s="388"/>
      <c r="C425" s="388"/>
      <c r="D425" s="388"/>
      <c r="E425" s="388"/>
      <c r="F425" s="388"/>
      <c r="G425" s="388"/>
      <c r="H425" s="388"/>
      <c r="I425" s="388"/>
      <c r="N425" s="123"/>
    </row>
    <row r="426" spans="1:14" ht="61.5" customHeight="1" x14ac:dyDescent="0.25">
      <c r="A426" s="389" t="s">
        <v>83</v>
      </c>
      <c r="B426" s="389"/>
      <c r="C426" s="453" t="s">
        <v>152</v>
      </c>
      <c r="D426" s="453"/>
      <c r="E426" s="453"/>
      <c r="F426" s="177" t="s">
        <v>84</v>
      </c>
      <c r="G426" s="452" t="s">
        <v>153</v>
      </c>
      <c r="H426" s="453"/>
      <c r="I426" s="392"/>
      <c r="K426" s="166"/>
      <c r="N426" s="123"/>
    </row>
    <row r="427" spans="1:14" ht="23.45" customHeight="1" x14ac:dyDescent="0.25">
      <c r="A427" s="393" t="s">
        <v>154</v>
      </c>
      <c r="B427" s="393"/>
      <c r="C427" s="393"/>
      <c r="D427" s="393"/>
      <c r="E427" s="393"/>
      <c r="F427" s="393"/>
      <c r="G427" s="393"/>
      <c r="H427" s="393"/>
      <c r="I427" s="393"/>
      <c r="N427" s="123"/>
    </row>
    <row r="428" spans="1:14" ht="23.45" customHeight="1" x14ac:dyDescent="0.25">
      <c r="A428" s="147"/>
      <c r="B428" s="148"/>
      <c r="C428" s="148"/>
      <c r="D428" s="148"/>
      <c r="E428" s="148"/>
      <c r="F428" s="148"/>
      <c r="G428" s="148"/>
      <c r="H428" s="148"/>
      <c r="I428" s="149"/>
      <c r="N428" s="123"/>
    </row>
    <row r="429" spans="1:14" ht="23.45" customHeight="1" x14ac:dyDescent="0.25">
      <c r="A429" s="394" t="s">
        <v>155</v>
      </c>
      <c r="B429" s="394"/>
      <c r="C429" s="394"/>
      <c r="D429" s="394"/>
      <c r="E429" s="394"/>
      <c r="F429" s="394"/>
      <c r="G429" s="394"/>
      <c r="H429" s="394"/>
      <c r="I429" s="394"/>
      <c r="N429" s="123"/>
    </row>
    <row r="430" spans="1:14" ht="23.45" customHeight="1" x14ac:dyDescent="0.25">
      <c r="A430" s="394"/>
      <c r="B430" s="394"/>
      <c r="C430" s="394"/>
      <c r="D430" s="394"/>
      <c r="E430" s="394"/>
      <c r="F430" s="394"/>
      <c r="G430" s="394"/>
      <c r="H430" s="394"/>
      <c r="I430" s="394"/>
      <c r="N430" s="123"/>
    </row>
    <row r="431" spans="1:14" ht="23.45" customHeight="1" x14ac:dyDescent="0.25">
      <c r="A431" s="394"/>
      <c r="B431" s="394"/>
      <c r="C431" s="394"/>
      <c r="D431" s="394"/>
      <c r="E431" s="394"/>
      <c r="F431" s="394"/>
      <c r="G431" s="394"/>
      <c r="H431" s="394"/>
      <c r="I431" s="394"/>
      <c r="N431" s="123"/>
    </row>
    <row r="432" spans="1:14" ht="23.45" customHeight="1" x14ac:dyDescent="0.25">
      <c r="A432" s="394"/>
      <c r="B432" s="394"/>
      <c r="C432" s="394"/>
      <c r="D432" s="394"/>
      <c r="E432" s="394"/>
      <c r="F432" s="394"/>
      <c r="G432" s="394"/>
      <c r="H432" s="394"/>
      <c r="I432" s="394"/>
      <c r="N432" s="123"/>
    </row>
    <row r="433" spans="1:14" ht="23.45" customHeight="1" x14ac:dyDescent="0.25">
      <c r="A433" s="360" t="s">
        <v>127</v>
      </c>
      <c r="B433" s="360"/>
      <c r="C433" s="360"/>
      <c r="D433" s="360"/>
      <c r="E433" s="360"/>
      <c r="F433" s="365" t="s">
        <v>128</v>
      </c>
      <c r="G433" s="365"/>
      <c r="H433" s="365"/>
      <c r="I433" s="365"/>
      <c r="N433" s="123"/>
    </row>
    <row r="434" spans="1:14" ht="23.45" customHeight="1" x14ac:dyDescent="0.25">
      <c r="A434" s="125" t="s">
        <v>129</v>
      </c>
      <c r="B434" s="361" t="s">
        <v>156</v>
      </c>
      <c r="C434" s="361"/>
      <c r="D434" s="361"/>
      <c r="E434" s="361"/>
      <c r="F434" s="362" t="s">
        <v>157</v>
      </c>
      <c r="G434" s="362"/>
      <c r="H434" s="362"/>
      <c r="I434" s="362"/>
      <c r="K434" s="123"/>
      <c r="N434" s="123"/>
    </row>
    <row r="435" spans="1:14" ht="23.45" customHeight="1" x14ac:dyDescent="0.25">
      <c r="A435" s="125" t="s">
        <v>132</v>
      </c>
      <c r="B435" s="361" t="s">
        <v>158</v>
      </c>
      <c r="C435" s="361"/>
      <c r="D435" s="361"/>
      <c r="E435" s="361"/>
      <c r="F435" s="362"/>
      <c r="G435" s="362"/>
      <c r="H435" s="362"/>
      <c r="I435" s="362"/>
      <c r="N435" s="123"/>
    </row>
    <row r="436" spans="1:14" ht="23.45" customHeight="1" x14ac:dyDescent="0.25">
      <c r="A436" s="125" t="s">
        <v>133</v>
      </c>
      <c r="B436" s="382" t="s">
        <v>134</v>
      </c>
      <c r="C436" s="383"/>
      <c r="D436" s="383"/>
      <c r="E436" s="384"/>
      <c r="F436" s="362"/>
      <c r="G436" s="362"/>
      <c r="H436" s="362"/>
      <c r="I436" s="362"/>
      <c r="N436" s="123"/>
    </row>
    <row r="437" spans="1:14" ht="23.45" customHeight="1" x14ac:dyDescent="0.25">
      <c r="A437" s="125" t="s">
        <v>135</v>
      </c>
      <c r="B437" s="382" t="s">
        <v>136</v>
      </c>
      <c r="C437" s="383"/>
      <c r="D437" s="383"/>
      <c r="E437" s="384"/>
      <c r="F437" s="362"/>
      <c r="G437" s="362"/>
      <c r="H437" s="362"/>
      <c r="I437" s="362"/>
      <c r="N437" s="123"/>
    </row>
    <row r="438" spans="1:14" ht="23.45" customHeight="1" x14ac:dyDescent="0.25">
      <c r="A438" s="125" t="s">
        <v>137</v>
      </c>
      <c r="B438" s="385" t="s">
        <v>138</v>
      </c>
      <c r="C438" s="386"/>
      <c r="D438" s="386"/>
      <c r="E438" s="387"/>
      <c r="F438" s="362"/>
      <c r="G438" s="362"/>
      <c r="H438" s="362"/>
      <c r="I438" s="362"/>
      <c r="K438" s="166"/>
      <c r="N438" s="123"/>
    </row>
    <row r="439" spans="1:14" ht="23.45" customHeight="1" x14ac:dyDescent="0.25">
      <c r="A439" s="151"/>
      <c r="I439" s="152"/>
      <c r="N439" s="123"/>
    </row>
    <row r="440" spans="1:14" ht="23.45" customHeight="1" x14ac:dyDescent="0.25">
      <c r="A440" s="489" t="s">
        <v>85</v>
      </c>
      <c r="B440" s="489"/>
      <c r="C440" s="397" t="s">
        <v>87</v>
      </c>
      <c r="D440" s="397"/>
      <c r="E440" s="397"/>
      <c r="F440" s="397" t="s">
        <v>88</v>
      </c>
      <c r="G440" s="397"/>
      <c r="H440" s="397"/>
      <c r="I440" s="397"/>
      <c r="N440" s="123"/>
    </row>
    <row r="441" spans="1:14" ht="23.45" customHeight="1" x14ac:dyDescent="0.25">
      <c r="A441" s="398" t="s">
        <v>139</v>
      </c>
      <c r="B441" s="398"/>
      <c r="C441" s="231" t="s">
        <v>90</v>
      </c>
      <c r="D441" s="231" t="s">
        <v>91</v>
      </c>
      <c r="E441" s="231" t="s">
        <v>92</v>
      </c>
      <c r="F441" s="398" t="s">
        <v>93</v>
      </c>
      <c r="G441" s="398"/>
      <c r="H441" s="398" t="s">
        <v>94</v>
      </c>
      <c r="I441" s="398"/>
      <c r="N441" s="123"/>
    </row>
    <row r="442" spans="1:14" ht="23.45" customHeight="1" x14ac:dyDescent="0.25">
      <c r="A442" s="398"/>
      <c r="B442" s="398"/>
      <c r="C442" s="398">
        <v>3</v>
      </c>
      <c r="D442" s="398"/>
      <c r="E442" s="398"/>
      <c r="F442" s="398" t="s">
        <v>159</v>
      </c>
      <c r="G442" s="398"/>
      <c r="H442" s="398" t="s">
        <v>95</v>
      </c>
      <c r="I442" s="398"/>
      <c r="N442" s="123"/>
    </row>
    <row r="443" spans="1:14" ht="23.45" customHeight="1" x14ac:dyDescent="0.25">
      <c r="A443" s="398"/>
      <c r="B443" s="398"/>
      <c r="C443" s="398"/>
      <c r="D443" s="398"/>
      <c r="E443" s="398"/>
      <c r="F443" s="398"/>
      <c r="G443" s="398"/>
      <c r="H443" s="398"/>
      <c r="I443" s="398"/>
      <c r="N443" s="123"/>
    </row>
    <row r="444" spans="1:14" ht="23.45" customHeight="1" x14ac:dyDescent="0.25">
      <c r="A444" s="235"/>
      <c r="B444" s="144"/>
      <c r="C444" s="144"/>
      <c r="D444" s="144"/>
      <c r="E444" s="144"/>
      <c r="F444" s="144"/>
      <c r="G444" s="144"/>
      <c r="H444" s="144"/>
      <c r="I444" s="236"/>
      <c r="N444" s="123"/>
    </row>
    <row r="445" spans="1:14" ht="23.45" customHeight="1" x14ac:dyDescent="0.25">
      <c r="A445" s="151"/>
      <c r="I445" s="152"/>
      <c r="N445" s="123"/>
    </row>
    <row r="446" spans="1:14" ht="23.45" customHeight="1" x14ac:dyDescent="0.25">
      <c r="A446" s="491" t="s">
        <v>96</v>
      </c>
      <c r="B446" s="491"/>
      <c r="C446" s="491" t="s">
        <v>97</v>
      </c>
      <c r="D446" s="491"/>
      <c r="E446" s="491" t="s">
        <v>98</v>
      </c>
      <c r="F446" s="491"/>
      <c r="G446" s="237" t="s">
        <v>99</v>
      </c>
      <c r="H446" s="491" t="s">
        <v>100</v>
      </c>
      <c r="I446" s="491"/>
      <c r="N446" s="123"/>
    </row>
    <row r="447" spans="1:14" ht="23.45" customHeight="1" x14ac:dyDescent="0.25">
      <c r="A447" s="399" t="s">
        <v>101</v>
      </c>
      <c r="B447" s="399"/>
      <c r="C447" s="399"/>
      <c r="D447" s="399"/>
      <c r="E447" s="400"/>
      <c r="F447" s="400"/>
      <c r="G447" s="231"/>
      <c r="H447" s="401"/>
      <c r="I447" s="401"/>
      <c r="N447" s="123"/>
    </row>
    <row r="448" spans="1:14" ht="23.45" customHeight="1" x14ac:dyDescent="0.25">
      <c r="A448" s="399" t="s">
        <v>103</v>
      </c>
      <c r="B448" s="399"/>
      <c r="C448" s="399"/>
      <c r="D448" s="399"/>
      <c r="E448" s="400"/>
      <c r="F448" s="400"/>
      <c r="G448" s="231"/>
      <c r="H448" s="401"/>
      <c r="I448" s="401"/>
      <c r="N448" s="123"/>
    </row>
    <row r="449" spans="1:18" ht="23.45" customHeight="1" x14ac:dyDescent="0.25">
      <c r="A449" s="151"/>
      <c r="I449" s="152"/>
      <c r="N449" s="123"/>
    </row>
    <row r="450" spans="1:18" ht="23.45" customHeight="1" x14ac:dyDescent="0.25">
      <c r="A450" s="153"/>
      <c r="B450" s="154"/>
      <c r="C450" s="154"/>
      <c r="D450" s="154"/>
      <c r="E450" s="154"/>
      <c r="F450" s="154"/>
      <c r="G450" s="154"/>
      <c r="H450" s="154"/>
      <c r="I450" s="155"/>
      <c r="J450" s="155"/>
      <c r="N450" s="123"/>
    </row>
    <row r="451" spans="1:18" ht="23.45" customHeight="1" x14ac:dyDescent="0.25">
      <c r="N451" s="123"/>
    </row>
    <row r="452" spans="1:18" ht="23.45" customHeight="1" x14ac:dyDescent="0.25">
      <c r="N452" s="123"/>
    </row>
    <row r="453" spans="1:18" ht="23.45" customHeight="1" x14ac:dyDescent="0.25">
      <c r="N453" s="123"/>
    </row>
    <row r="454" spans="1:18" ht="23.45" customHeight="1" x14ac:dyDescent="0.25">
      <c r="N454" s="123"/>
    </row>
    <row r="455" spans="1:18" ht="23.45" customHeight="1" x14ac:dyDescent="0.25">
      <c r="N455" s="123"/>
    </row>
    <row r="456" spans="1:18" ht="23.45" customHeight="1" x14ac:dyDescent="0.25">
      <c r="N456" s="123"/>
    </row>
    <row r="457" spans="1:18" ht="23.45" customHeight="1" x14ac:dyDescent="0.25">
      <c r="N457" s="123"/>
    </row>
    <row r="458" spans="1:18" ht="23.45" customHeight="1" x14ac:dyDescent="0.25">
      <c r="N458" s="123"/>
    </row>
    <row r="459" spans="1:18" ht="23.45" customHeight="1" x14ac:dyDescent="0.25">
      <c r="N459" s="123"/>
    </row>
    <row r="460" spans="1:18" ht="23.45" customHeight="1" x14ac:dyDescent="0.25">
      <c r="N460" s="123"/>
    </row>
    <row r="461" spans="1:18" ht="23.45" customHeight="1" x14ac:dyDescent="0.25">
      <c r="N461" s="123"/>
    </row>
    <row r="462" spans="1:18" ht="23.45" customHeight="1" x14ac:dyDescent="0.25">
      <c r="N462" s="123"/>
    </row>
    <row r="463" spans="1:18" ht="23.45" customHeight="1" x14ac:dyDescent="0.25">
      <c r="N463" s="123"/>
    </row>
    <row r="464" spans="1:18" ht="23.45" customHeight="1" x14ac:dyDescent="0.25">
      <c r="A464" s="402" t="s">
        <v>104</v>
      </c>
      <c r="B464" s="402"/>
      <c r="C464" s="156" t="s">
        <v>105</v>
      </c>
      <c r="D464" s="156" t="s">
        <v>106</v>
      </c>
      <c r="E464" s="156" t="s">
        <v>107</v>
      </c>
      <c r="F464" s="156" t="s">
        <v>108</v>
      </c>
      <c r="G464" s="156" t="s">
        <v>15</v>
      </c>
      <c r="H464" s="156" t="s">
        <v>16</v>
      </c>
      <c r="I464" s="156" t="s">
        <v>17</v>
      </c>
      <c r="J464" s="157" t="s">
        <v>18</v>
      </c>
      <c r="K464" s="158" t="s">
        <v>19</v>
      </c>
      <c r="L464" s="158" t="s">
        <v>20</v>
      </c>
      <c r="M464" s="158" t="s">
        <v>109</v>
      </c>
      <c r="N464" s="175" t="s">
        <v>21</v>
      </c>
      <c r="R464" s="490" t="s">
        <v>436</v>
      </c>
    </row>
    <row r="465" spans="1:18" ht="37.5" customHeight="1" x14ac:dyDescent="0.25">
      <c r="A465" s="403" t="s">
        <v>160</v>
      </c>
      <c r="B465" s="403"/>
      <c r="C465" s="178">
        <v>815</v>
      </c>
      <c r="D465" s="210">
        <v>2202</v>
      </c>
      <c r="E465" s="178">
        <v>2911</v>
      </c>
      <c r="F465" s="210">
        <v>2788</v>
      </c>
      <c r="G465" s="178">
        <v>1363</v>
      </c>
      <c r="H465" s="178">
        <v>1820</v>
      </c>
      <c r="I465" s="126">
        <v>1739</v>
      </c>
      <c r="J465" s="179">
        <v>1912</v>
      </c>
      <c r="K465" s="126">
        <v>1546</v>
      </c>
      <c r="L465" s="126">
        <v>1329</v>
      </c>
      <c r="M465" s="126">
        <v>1151</v>
      </c>
      <c r="N465" s="133">
        <v>644</v>
      </c>
      <c r="R465" s="490"/>
    </row>
    <row r="466" spans="1:18" ht="36.75" customHeight="1" x14ac:dyDescent="0.25">
      <c r="A466" s="403" t="s">
        <v>161</v>
      </c>
      <c r="B466" s="403"/>
      <c r="C466" s="180">
        <v>297</v>
      </c>
      <c r="D466" s="210">
        <v>437</v>
      </c>
      <c r="E466" s="180">
        <v>307</v>
      </c>
      <c r="F466" s="210">
        <v>451</v>
      </c>
      <c r="G466" s="180">
        <v>520</v>
      </c>
      <c r="H466" s="178">
        <v>425</v>
      </c>
      <c r="I466" s="180">
        <v>456</v>
      </c>
      <c r="J466" s="180">
        <v>470</v>
      </c>
      <c r="K466" s="180">
        <v>711</v>
      </c>
      <c r="L466" s="126">
        <v>656</v>
      </c>
      <c r="M466" s="126">
        <v>437</v>
      </c>
      <c r="N466" s="133">
        <v>332</v>
      </c>
    </row>
    <row r="467" spans="1:18" ht="23.45" customHeight="1" x14ac:dyDescent="0.25">
      <c r="A467" s="405" t="s">
        <v>162</v>
      </c>
      <c r="B467" s="405"/>
      <c r="C467" s="211">
        <f>SUM(C465/C466)</f>
        <v>2.7441077441077439</v>
      </c>
      <c r="D467" s="211">
        <f t="shared" ref="D467:N467" si="5">SUM(D465/D466)</f>
        <v>5.0389016018306636</v>
      </c>
      <c r="E467" s="211">
        <f t="shared" si="5"/>
        <v>9.4820846905537461</v>
      </c>
      <c r="F467" s="211">
        <f t="shared" si="5"/>
        <v>6.1818181818181817</v>
      </c>
      <c r="G467" s="211">
        <f t="shared" si="5"/>
        <v>2.6211538461538462</v>
      </c>
      <c r="H467" s="211">
        <f t="shared" si="5"/>
        <v>4.2823529411764705</v>
      </c>
      <c r="I467" s="211">
        <f t="shared" si="5"/>
        <v>3.8135964912280702</v>
      </c>
      <c r="J467" s="211">
        <f t="shared" si="5"/>
        <v>4.0680851063829788</v>
      </c>
      <c r="K467" s="211">
        <f t="shared" si="5"/>
        <v>2.1744022503516174</v>
      </c>
      <c r="L467" s="211">
        <f t="shared" si="5"/>
        <v>2.0259146341463414</v>
      </c>
      <c r="M467" s="211">
        <f t="shared" si="5"/>
        <v>2.6338672768878717</v>
      </c>
      <c r="N467" s="211">
        <f t="shared" si="5"/>
        <v>1.9397590361445782</v>
      </c>
    </row>
    <row r="468" spans="1:18" ht="23.45" customHeight="1" x14ac:dyDescent="0.25">
      <c r="C468" s="144"/>
      <c r="D468" s="144"/>
      <c r="E468" s="144"/>
      <c r="F468" s="144"/>
      <c r="G468" s="144"/>
      <c r="H468" s="144"/>
      <c r="I468" s="144"/>
      <c r="J468" s="144"/>
      <c r="K468" s="144"/>
      <c r="N468" s="123"/>
    </row>
    <row r="469" spans="1:18" ht="23.45" customHeight="1" x14ac:dyDescent="0.25">
      <c r="C469" s="144"/>
      <c r="D469" s="144"/>
      <c r="E469" s="144"/>
      <c r="F469" s="144"/>
      <c r="G469" s="144"/>
      <c r="H469" s="144"/>
      <c r="I469" s="144"/>
      <c r="J469" s="144"/>
      <c r="K469" s="144"/>
      <c r="N469" s="123"/>
    </row>
    <row r="470" spans="1:18" ht="23.45" customHeight="1" x14ac:dyDescent="0.25">
      <c r="A470" s="125" t="s">
        <v>110</v>
      </c>
      <c r="B470" s="176" t="s">
        <v>437</v>
      </c>
      <c r="C470" s="140" t="s">
        <v>438</v>
      </c>
      <c r="D470" s="140"/>
      <c r="F470" s="406" t="s">
        <v>111</v>
      </c>
      <c r="G470" s="406"/>
      <c r="H470" s="406"/>
      <c r="I470" s="406"/>
      <c r="J470" s="144"/>
      <c r="K470" s="144"/>
      <c r="N470" s="123"/>
    </row>
    <row r="471" spans="1:18" ht="23.45" customHeight="1" x14ac:dyDescent="0.25">
      <c r="A471" s="126" t="s">
        <v>112</v>
      </c>
      <c r="B471" s="195">
        <f>SUM(C467)</f>
        <v>2.7441077441077439</v>
      </c>
      <c r="C471" s="196">
        <v>3</v>
      </c>
      <c r="D471" s="203"/>
      <c r="F471" s="407" t="s">
        <v>439</v>
      </c>
      <c r="G471" s="407"/>
      <c r="H471" s="407"/>
      <c r="I471" s="407"/>
      <c r="J471" s="144"/>
      <c r="K471" s="144"/>
      <c r="N471" s="123"/>
    </row>
    <row r="472" spans="1:18" ht="23.45" customHeight="1" x14ac:dyDescent="0.25">
      <c r="A472" s="126" t="s">
        <v>106</v>
      </c>
      <c r="B472" s="195">
        <f>SUM(D467)</f>
        <v>5.0389016018306636</v>
      </c>
      <c r="C472" s="196">
        <v>3</v>
      </c>
      <c r="D472" s="203"/>
      <c r="F472" s="407"/>
      <c r="G472" s="407"/>
      <c r="H472" s="407"/>
      <c r="I472" s="407"/>
      <c r="J472" s="144"/>
      <c r="K472" s="144"/>
      <c r="N472" s="123"/>
    </row>
    <row r="473" spans="1:18" ht="23.45" customHeight="1" x14ac:dyDescent="0.25">
      <c r="A473" s="126" t="s">
        <v>107</v>
      </c>
      <c r="B473" s="195">
        <f>SUM(E467)</f>
        <v>9.4820846905537461</v>
      </c>
      <c r="C473" s="196">
        <v>3</v>
      </c>
      <c r="D473" s="203"/>
      <c r="F473" s="407"/>
      <c r="G473" s="407"/>
      <c r="H473" s="407"/>
      <c r="I473" s="407"/>
      <c r="J473" s="144"/>
      <c r="K473" s="144"/>
      <c r="N473" s="123"/>
    </row>
    <row r="474" spans="1:18" ht="23.45" customHeight="1" x14ac:dyDescent="0.25">
      <c r="A474" s="126" t="s">
        <v>108</v>
      </c>
      <c r="B474" s="195">
        <f>SUM(F467)</f>
        <v>6.1818181818181817</v>
      </c>
      <c r="C474" s="196">
        <v>3</v>
      </c>
      <c r="D474" s="203"/>
      <c r="F474" s="407"/>
      <c r="G474" s="407"/>
      <c r="H474" s="407"/>
      <c r="I474" s="407"/>
      <c r="J474" s="144"/>
      <c r="K474" s="144"/>
      <c r="N474" s="123"/>
    </row>
    <row r="475" spans="1:18" ht="23.45" customHeight="1" x14ac:dyDescent="0.25">
      <c r="A475" s="126" t="s">
        <v>15</v>
      </c>
      <c r="B475" s="195">
        <f>SUM(H467)</f>
        <v>4.2823529411764705</v>
      </c>
      <c r="C475" s="196">
        <v>3</v>
      </c>
      <c r="D475" s="203"/>
      <c r="F475" s="407"/>
      <c r="G475" s="407"/>
      <c r="H475" s="407"/>
      <c r="I475" s="407"/>
      <c r="J475" s="144"/>
      <c r="K475" s="144"/>
      <c r="N475" s="123"/>
    </row>
    <row r="476" spans="1:18" ht="23.45" customHeight="1" x14ac:dyDescent="0.25">
      <c r="A476" s="126" t="s">
        <v>16</v>
      </c>
      <c r="B476" s="195">
        <f>SUM(I467)</f>
        <v>3.8135964912280702</v>
      </c>
      <c r="C476" s="196">
        <v>3</v>
      </c>
      <c r="D476" s="203"/>
      <c r="F476" s="407"/>
      <c r="G476" s="407"/>
      <c r="H476" s="407"/>
      <c r="I476" s="407"/>
      <c r="J476" s="144"/>
      <c r="K476" s="144"/>
      <c r="N476" s="123"/>
    </row>
    <row r="477" spans="1:18" ht="23.45" customHeight="1" x14ac:dyDescent="0.25">
      <c r="A477" s="126" t="s">
        <v>17</v>
      </c>
      <c r="B477" s="195">
        <f>SUM(J467)</f>
        <v>4.0680851063829788</v>
      </c>
      <c r="C477" s="196">
        <v>3</v>
      </c>
      <c r="D477" s="203"/>
      <c r="F477" s="407"/>
      <c r="G477" s="407"/>
      <c r="H477" s="407"/>
      <c r="I477" s="407"/>
      <c r="J477" s="144"/>
      <c r="K477" s="144"/>
      <c r="N477" s="123"/>
    </row>
    <row r="478" spans="1:18" ht="23.45" customHeight="1" x14ac:dyDescent="0.25">
      <c r="A478" s="126" t="s">
        <v>18</v>
      </c>
      <c r="B478" s="195">
        <f>SUM(K467)</f>
        <v>2.1744022503516174</v>
      </c>
      <c r="C478" s="196">
        <v>3</v>
      </c>
      <c r="D478" s="203"/>
      <c r="F478" s="407"/>
      <c r="G478" s="407"/>
      <c r="H478" s="407"/>
      <c r="I478" s="407"/>
      <c r="J478" s="144"/>
      <c r="K478" s="144"/>
      <c r="N478" s="123"/>
    </row>
    <row r="479" spans="1:18" ht="23.45" customHeight="1" x14ac:dyDescent="0.25">
      <c r="A479" s="126" t="s">
        <v>19</v>
      </c>
      <c r="B479" s="195">
        <f>SUM(L467)</f>
        <v>2.0259146341463414</v>
      </c>
      <c r="C479" s="196">
        <v>3</v>
      </c>
      <c r="D479" s="203"/>
      <c r="F479" s="407"/>
      <c r="G479" s="407"/>
      <c r="H479" s="407"/>
      <c r="I479" s="407"/>
      <c r="J479" s="144"/>
      <c r="K479" s="144"/>
      <c r="N479" s="123"/>
    </row>
    <row r="480" spans="1:18" ht="23.45" customHeight="1" x14ac:dyDescent="0.25">
      <c r="A480" s="126" t="s">
        <v>20</v>
      </c>
      <c r="B480" s="195">
        <f>SUM(L467)</f>
        <v>2.0259146341463414</v>
      </c>
      <c r="C480" s="196">
        <v>3</v>
      </c>
      <c r="D480" s="203"/>
      <c r="F480" s="407"/>
      <c r="G480" s="407"/>
      <c r="H480" s="407"/>
      <c r="I480" s="407"/>
      <c r="J480" s="144"/>
      <c r="K480" s="144"/>
      <c r="N480" s="123"/>
    </row>
    <row r="481" spans="1:14" ht="23.45" customHeight="1" x14ac:dyDescent="0.25">
      <c r="A481" s="126" t="s">
        <v>109</v>
      </c>
      <c r="B481" s="195">
        <f>SUM(M467)</f>
        <v>2.6338672768878717</v>
      </c>
      <c r="C481" s="196">
        <v>3</v>
      </c>
      <c r="D481" s="204"/>
      <c r="F481" s="407"/>
      <c r="G481" s="407"/>
      <c r="H481" s="407"/>
      <c r="I481" s="407"/>
      <c r="J481" s="144"/>
      <c r="K481" s="144"/>
      <c r="N481" s="123"/>
    </row>
    <row r="482" spans="1:14" ht="23.45" customHeight="1" x14ac:dyDescent="0.25">
      <c r="A482" s="126" t="s">
        <v>21</v>
      </c>
      <c r="B482" s="195">
        <f>SUM(N467)</f>
        <v>1.9397590361445782</v>
      </c>
      <c r="C482" s="196">
        <v>3</v>
      </c>
      <c r="D482" s="204"/>
      <c r="F482" s="407"/>
      <c r="G482" s="407"/>
      <c r="H482" s="407"/>
      <c r="I482" s="407"/>
      <c r="J482" s="144"/>
      <c r="K482" s="144"/>
      <c r="N482" s="123"/>
    </row>
    <row r="483" spans="1:14" ht="23.45" customHeight="1" x14ac:dyDescent="0.25">
      <c r="A483" s="142" t="s">
        <v>113</v>
      </c>
      <c r="B483" s="197"/>
      <c r="C483" s="198"/>
      <c r="D483" s="198"/>
      <c r="F483" s="407"/>
      <c r="G483" s="407"/>
      <c r="H483" s="407"/>
      <c r="I483" s="407"/>
      <c r="J483" s="144"/>
      <c r="K483" s="144"/>
      <c r="N483" s="123"/>
    </row>
    <row r="484" spans="1:14" ht="23.45" customHeight="1" x14ac:dyDescent="0.25">
      <c r="A484" s="142" t="s">
        <v>114</v>
      </c>
      <c r="B484" s="164"/>
      <c r="C484" s="408"/>
      <c r="D484" s="408"/>
      <c r="F484" s="407"/>
      <c r="G484" s="407"/>
      <c r="H484" s="407"/>
      <c r="I484" s="407"/>
      <c r="J484" s="144"/>
      <c r="K484" s="144"/>
      <c r="N484" s="123"/>
    </row>
    <row r="485" spans="1:14" ht="23.45" customHeight="1" x14ac:dyDescent="0.25">
      <c r="A485" s="142" t="s">
        <v>115</v>
      </c>
      <c r="B485" s="164"/>
      <c r="C485" s="408"/>
      <c r="D485" s="408"/>
      <c r="F485" s="407"/>
      <c r="G485" s="407"/>
      <c r="H485" s="407"/>
      <c r="I485" s="407"/>
      <c r="J485" s="144"/>
      <c r="K485" s="144"/>
      <c r="N485" s="123"/>
    </row>
    <row r="486" spans="1:14" ht="23.45" customHeight="1" x14ac:dyDescent="0.25">
      <c r="A486" s="142" t="s">
        <v>116</v>
      </c>
      <c r="B486" s="164"/>
      <c r="C486" s="409"/>
      <c r="D486" s="409"/>
      <c r="F486" s="407"/>
      <c r="G486" s="407"/>
      <c r="H486" s="407"/>
      <c r="I486" s="407"/>
      <c r="J486" s="144"/>
      <c r="K486" s="144"/>
      <c r="N486" s="123"/>
    </row>
    <row r="487" spans="1:14" ht="23.45" customHeight="1" x14ac:dyDescent="0.25">
      <c r="A487" s="142" t="s">
        <v>117</v>
      </c>
      <c r="B487" s="164"/>
      <c r="C487" s="408"/>
      <c r="D487" s="408"/>
      <c r="F487" s="407"/>
      <c r="G487" s="407"/>
      <c r="H487" s="407"/>
      <c r="I487" s="407"/>
      <c r="J487" s="144"/>
      <c r="K487" s="144"/>
      <c r="N487" s="123"/>
    </row>
    <row r="488" spans="1:14" ht="23.45" customHeight="1" x14ac:dyDescent="0.25">
      <c r="A488" s="142" t="s">
        <v>118</v>
      </c>
      <c r="B488" s="164"/>
      <c r="C488" s="408"/>
      <c r="D488" s="408"/>
      <c r="F488" s="407"/>
      <c r="G488" s="407"/>
      <c r="H488" s="407"/>
      <c r="I488" s="407"/>
      <c r="J488" s="144"/>
      <c r="K488" s="144"/>
      <c r="N488" s="123"/>
    </row>
    <row r="489" spans="1:14" ht="23.45" customHeight="1" x14ac:dyDescent="0.25">
      <c r="A489" s="142" t="s">
        <v>119</v>
      </c>
      <c r="B489" s="164"/>
      <c r="C489" s="408"/>
      <c r="D489" s="408"/>
      <c r="F489" s="407"/>
      <c r="G489" s="407"/>
      <c r="H489" s="407"/>
      <c r="I489" s="407"/>
      <c r="J489" s="144"/>
      <c r="K489" s="144"/>
      <c r="N489" s="123"/>
    </row>
    <row r="490" spans="1:14" ht="23.45" customHeight="1" x14ac:dyDescent="0.25">
      <c r="C490" s="144"/>
      <c r="D490" s="144"/>
      <c r="E490" s="144"/>
      <c r="F490" s="144"/>
      <c r="G490" s="144"/>
      <c r="H490" s="144"/>
      <c r="I490" s="144"/>
      <c r="J490" s="144"/>
      <c r="K490" s="144"/>
      <c r="N490" s="123"/>
    </row>
    <row r="491" spans="1:14" ht="23.45" customHeight="1" x14ac:dyDescent="0.25">
      <c r="C491" s="144"/>
      <c r="D491" s="144"/>
      <c r="E491" s="144"/>
      <c r="F491" s="144"/>
      <c r="G491" s="144"/>
      <c r="H491" s="144"/>
      <c r="I491" s="144"/>
      <c r="J491" s="144"/>
      <c r="K491" s="144"/>
      <c r="N491" s="123"/>
    </row>
    <row r="497" spans="1:14" ht="23.45" customHeight="1" x14ac:dyDescent="0.25">
      <c r="L497" s="123"/>
      <c r="M497" s="123"/>
      <c r="N497" s="123"/>
    </row>
    <row r="498" spans="1:14" ht="23.45" customHeight="1" x14ac:dyDescent="0.25">
      <c r="L498" s="123"/>
      <c r="M498" s="123"/>
      <c r="N498" s="123"/>
    </row>
    <row r="499" spans="1:14" ht="23.45" customHeight="1" x14ac:dyDescent="0.25">
      <c r="A499" s="369"/>
      <c r="B499" s="369"/>
      <c r="C499" s="368" t="s">
        <v>80</v>
      </c>
      <c r="D499" s="368"/>
      <c r="E499" s="368"/>
      <c r="F499" s="368"/>
      <c r="G499" s="368"/>
      <c r="H499" s="372" t="s">
        <v>81</v>
      </c>
      <c r="I499" s="372"/>
      <c r="L499" s="123"/>
      <c r="M499" s="123"/>
      <c r="N499" s="123"/>
    </row>
    <row r="500" spans="1:14" ht="23.45" customHeight="1" x14ac:dyDescent="0.25">
      <c r="A500" s="369"/>
      <c r="B500" s="369"/>
      <c r="C500" s="368"/>
      <c r="D500" s="368"/>
      <c r="E500" s="368"/>
      <c r="F500" s="368"/>
      <c r="G500" s="368"/>
      <c r="H500" s="372"/>
      <c r="I500" s="372"/>
      <c r="L500" s="123"/>
      <c r="M500" s="123"/>
      <c r="N500" s="123"/>
    </row>
    <row r="501" spans="1:14" ht="23.45" customHeight="1" x14ac:dyDescent="0.25">
      <c r="A501" s="369"/>
      <c r="B501" s="369"/>
      <c r="C501" s="359" t="s">
        <v>123</v>
      </c>
      <c r="D501" s="359"/>
      <c r="E501" s="359"/>
      <c r="F501" s="359"/>
      <c r="G501" s="359"/>
      <c r="H501" s="372" t="s">
        <v>82</v>
      </c>
      <c r="I501" s="372"/>
      <c r="L501" s="123"/>
      <c r="M501" s="123"/>
      <c r="N501" s="123"/>
    </row>
    <row r="502" spans="1:14" ht="23.45" customHeight="1" x14ac:dyDescent="0.25">
      <c r="A502" s="369"/>
      <c r="B502" s="369"/>
      <c r="C502" s="359"/>
      <c r="D502" s="359"/>
      <c r="E502" s="359"/>
      <c r="F502" s="359"/>
      <c r="G502" s="359"/>
      <c r="H502" s="372"/>
      <c r="I502" s="372"/>
      <c r="L502" s="123"/>
      <c r="M502" s="123"/>
      <c r="N502" s="123"/>
    </row>
    <row r="503" spans="1:14" ht="23.45" customHeight="1" x14ac:dyDescent="0.25">
      <c r="A503" s="388" t="s">
        <v>142</v>
      </c>
      <c r="B503" s="388"/>
      <c r="C503" s="388"/>
      <c r="D503" s="388"/>
      <c r="E503" s="388"/>
      <c r="F503" s="388"/>
      <c r="G503" s="388"/>
      <c r="H503" s="388"/>
      <c r="I503" s="388"/>
      <c r="L503" s="123"/>
      <c r="M503" s="123"/>
      <c r="N503" s="123"/>
    </row>
    <row r="504" spans="1:14" ht="56.25" customHeight="1" x14ac:dyDescent="0.25">
      <c r="A504" s="389" t="s">
        <v>83</v>
      </c>
      <c r="B504" s="389"/>
      <c r="C504" s="514" t="s">
        <v>175</v>
      </c>
      <c r="D504" s="515"/>
      <c r="E504" s="516"/>
      <c r="F504" s="177" t="s">
        <v>84</v>
      </c>
      <c r="G504" s="392" t="s">
        <v>124</v>
      </c>
      <c r="H504" s="392"/>
      <c r="I504" s="392"/>
      <c r="L504" s="123"/>
      <c r="M504" s="123"/>
      <c r="N504" s="123"/>
    </row>
    <row r="505" spans="1:14" ht="23.45" customHeight="1" x14ac:dyDescent="0.25">
      <c r="A505" s="393" t="s">
        <v>176</v>
      </c>
      <c r="B505" s="393"/>
      <c r="C505" s="393"/>
      <c r="D505" s="393"/>
      <c r="E505" s="393"/>
      <c r="F505" s="393"/>
      <c r="G505" s="393"/>
      <c r="H505" s="393"/>
      <c r="I505" s="393"/>
      <c r="L505" s="123"/>
      <c r="M505" s="123"/>
      <c r="N505" s="123"/>
    </row>
    <row r="506" spans="1:14" ht="23.45" customHeight="1" x14ac:dyDescent="0.25">
      <c r="A506" s="147"/>
      <c r="B506" s="148"/>
      <c r="C506" s="148"/>
      <c r="D506" s="148"/>
      <c r="E506" s="148"/>
      <c r="F506" s="148"/>
      <c r="G506" s="148"/>
      <c r="H506" s="148"/>
      <c r="I506" s="149"/>
      <c r="L506" s="123"/>
      <c r="M506" s="123"/>
      <c r="N506" s="123"/>
    </row>
    <row r="507" spans="1:14" ht="23.45" customHeight="1" x14ac:dyDescent="0.25">
      <c r="A507" s="394" t="s">
        <v>177</v>
      </c>
      <c r="B507" s="394"/>
      <c r="C507" s="394"/>
      <c r="D507" s="394"/>
      <c r="E507" s="394"/>
      <c r="F507" s="394"/>
      <c r="G507" s="394"/>
      <c r="H507" s="394"/>
      <c r="I507" s="394"/>
      <c r="L507" s="123"/>
      <c r="M507" s="123"/>
      <c r="N507" s="123"/>
    </row>
    <row r="508" spans="1:14" ht="23.45" customHeight="1" x14ac:dyDescent="0.25">
      <c r="A508" s="394"/>
      <c r="B508" s="394"/>
      <c r="C508" s="394"/>
      <c r="D508" s="394"/>
      <c r="E508" s="394"/>
      <c r="F508" s="394"/>
      <c r="G508" s="394"/>
      <c r="H508" s="394"/>
      <c r="I508" s="394"/>
      <c r="L508" s="123"/>
      <c r="M508" s="123"/>
      <c r="N508" s="123"/>
    </row>
    <row r="509" spans="1:14" ht="23.45" customHeight="1" x14ac:dyDescent="0.25">
      <c r="A509" s="394"/>
      <c r="B509" s="394"/>
      <c r="C509" s="394"/>
      <c r="D509" s="394"/>
      <c r="E509" s="394"/>
      <c r="F509" s="394"/>
      <c r="G509" s="394"/>
      <c r="H509" s="394"/>
      <c r="I509" s="394"/>
      <c r="L509" s="123"/>
      <c r="M509" s="123"/>
      <c r="N509" s="123"/>
    </row>
    <row r="510" spans="1:14" ht="23.45" customHeight="1" x14ac:dyDescent="0.25">
      <c r="A510" s="394"/>
      <c r="B510" s="394"/>
      <c r="C510" s="394"/>
      <c r="D510" s="394"/>
      <c r="E510" s="394"/>
      <c r="F510" s="394"/>
      <c r="G510" s="394"/>
      <c r="H510" s="394"/>
      <c r="I510" s="394"/>
      <c r="L510" s="123"/>
      <c r="M510" s="123"/>
      <c r="N510" s="123"/>
    </row>
    <row r="511" spans="1:14" ht="23.45" customHeight="1" x14ac:dyDescent="0.25">
      <c r="A511" s="360" t="s">
        <v>127</v>
      </c>
      <c r="B511" s="360"/>
      <c r="C511" s="360"/>
      <c r="D511" s="360"/>
      <c r="E511" s="360"/>
      <c r="F511" s="360" t="s">
        <v>128</v>
      </c>
      <c r="G511" s="360"/>
      <c r="H511" s="360"/>
      <c r="I511" s="360"/>
      <c r="K511" s="166"/>
      <c r="L511" s="123"/>
      <c r="M511" s="123"/>
      <c r="N511" s="123"/>
    </row>
    <row r="512" spans="1:14" ht="23.45" customHeight="1" x14ac:dyDescent="0.25">
      <c r="A512" s="125" t="s">
        <v>129</v>
      </c>
      <c r="B512" s="511" t="s">
        <v>178</v>
      </c>
      <c r="C512" s="512"/>
      <c r="D512" s="512"/>
      <c r="E512" s="513"/>
      <c r="F512" s="362" t="s">
        <v>179</v>
      </c>
      <c r="G512" s="362"/>
      <c r="H512" s="362"/>
      <c r="I512" s="362"/>
      <c r="L512" s="123"/>
      <c r="M512" s="123"/>
      <c r="N512" s="123"/>
    </row>
    <row r="513" spans="1:14" ht="23.45" customHeight="1" x14ac:dyDescent="0.25">
      <c r="A513" s="125" t="s">
        <v>132</v>
      </c>
      <c r="B513" s="361" t="s">
        <v>180</v>
      </c>
      <c r="C513" s="361"/>
      <c r="D513" s="361"/>
      <c r="E513" s="361"/>
      <c r="F513" s="362"/>
      <c r="G513" s="362"/>
      <c r="H513" s="362"/>
      <c r="I513" s="362"/>
      <c r="J513" s="123"/>
      <c r="K513" s="123"/>
      <c r="L513" s="123"/>
      <c r="M513" s="123"/>
      <c r="N513" s="123"/>
    </row>
    <row r="514" spans="1:14" ht="23.45" customHeight="1" x14ac:dyDescent="0.25">
      <c r="A514" s="125" t="s">
        <v>133</v>
      </c>
      <c r="B514" s="382" t="s">
        <v>134</v>
      </c>
      <c r="C514" s="383"/>
      <c r="D514" s="383"/>
      <c r="E514" s="384"/>
      <c r="F514" s="362"/>
      <c r="G514" s="362"/>
      <c r="H514" s="362"/>
      <c r="I514" s="362"/>
      <c r="J514" s="123"/>
      <c r="K514" s="123"/>
      <c r="L514" s="123"/>
      <c r="M514" s="123"/>
      <c r="N514" s="123"/>
    </row>
    <row r="515" spans="1:14" ht="23.45" customHeight="1" x14ac:dyDescent="0.25">
      <c r="A515" s="125" t="s">
        <v>135</v>
      </c>
      <c r="B515" s="382" t="s">
        <v>136</v>
      </c>
      <c r="C515" s="383"/>
      <c r="D515" s="383"/>
      <c r="E515" s="384"/>
      <c r="F515" s="362"/>
      <c r="G515" s="362"/>
      <c r="H515" s="362"/>
      <c r="I515" s="362"/>
      <c r="J515" s="123"/>
      <c r="K515" s="123"/>
      <c r="L515" s="123"/>
      <c r="M515" s="123"/>
      <c r="N515" s="123"/>
    </row>
    <row r="516" spans="1:14" ht="23.45" customHeight="1" x14ac:dyDescent="0.25">
      <c r="A516" s="125" t="s">
        <v>137</v>
      </c>
      <c r="B516" s="385" t="s">
        <v>148</v>
      </c>
      <c r="C516" s="386"/>
      <c r="D516" s="386"/>
      <c r="E516" s="387"/>
      <c r="F516" s="362"/>
      <c r="G516" s="362"/>
      <c r="H516" s="362"/>
      <c r="I516" s="362"/>
      <c r="J516" s="123"/>
      <c r="K516" s="123"/>
      <c r="L516" s="123"/>
      <c r="M516" s="123"/>
      <c r="N516" s="123"/>
    </row>
    <row r="517" spans="1:14" ht="23.45" customHeight="1" x14ac:dyDescent="0.25">
      <c r="A517" s="151"/>
      <c r="I517" s="152"/>
      <c r="J517" s="123"/>
      <c r="K517" s="123"/>
      <c r="L517" s="123"/>
      <c r="M517" s="123"/>
      <c r="N517" s="123"/>
    </row>
    <row r="518" spans="1:14" ht="23.45" customHeight="1" x14ac:dyDescent="0.25">
      <c r="A518" s="396" t="s">
        <v>85</v>
      </c>
      <c r="B518" s="396"/>
      <c r="C518" s="397" t="s">
        <v>87</v>
      </c>
      <c r="D518" s="397"/>
      <c r="E518" s="397"/>
      <c r="F518" s="397" t="s">
        <v>88</v>
      </c>
      <c r="G518" s="397"/>
      <c r="H518" s="397"/>
      <c r="I518" s="397"/>
      <c r="J518" s="123"/>
      <c r="K518" s="123"/>
      <c r="L518" s="123"/>
      <c r="M518" s="123"/>
      <c r="N518" s="123"/>
    </row>
    <row r="519" spans="1:14" ht="23.45" customHeight="1" x14ac:dyDescent="0.25">
      <c r="A519" s="398" t="s">
        <v>139</v>
      </c>
      <c r="B519" s="398"/>
      <c r="C519" s="231" t="s">
        <v>90</v>
      </c>
      <c r="D519" s="231" t="s">
        <v>91</v>
      </c>
      <c r="E519" s="231" t="s">
        <v>92</v>
      </c>
      <c r="F519" s="398" t="s">
        <v>93</v>
      </c>
      <c r="G519" s="398"/>
      <c r="H519" s="398" t="s">
        <v>94</v>
      </c>
      <c r="I519" s="398"/>
      <c r="J519" s="123"/>
      <c r="K519" s="123"/>
      <c r="L519" s="123"/>
      <c r="M519" s="123"/>
      <c r="N519" s="123"/>
    </row>
    <row r="520" spans="1:14" ht="23.45" customHeight="1" x14ac:dyDescent="0.25">
      <c r="A520" s="398"/>
      <c r="B520" s="398"/>
      <c r="C520" s="398">
        <v>5</v>
      </c>
      <c r="D520" s="398"/>
      <c r="E520" s="398"/>
      <c r="F520" s="398" t="s">
        <v>4</v>
      </c>
      <c r="G520" s="398"/>
      <c r="H520" s="398" t="s">
        <v>140</v>
      </c>
      <c r="I520" s="398"/>
      <c r="J520" s="123"/>
      <c r="K520" s="123"/>
      <c r="L520" s="123"/>
      <c r="M520" s="123"/>
      <c r="N520" s="123"/>
    </row>
    <row r="521" spans="1:14" ht="23.45" customHeight="1" x14ac:dyDescent="0.25">
      <c r="A521" s="398"/>
      <c r="B521" s="398"/>
      <c r="C521" s="398"/>
      <c r="D521" s="398"/>
      <c r="E521" s="398"/>
      <c r="F521" s="398"/>
      <c r="G521" s="398"/>
      <c r="H521" s="398"/>
      <c r="I521" s="398"/>
      <c r="J521" s="123"/>
      <c r="K521" s="123"/>
      <c r="L521" s="123"/>
      <c r="M521" s="123"/>
      <c r="N521" s="123"/>
    </row>
    <row r="522" spans="1:14" ht="23.45" customHeight="1" x14ac:dyDescent="0.25">
      <c r="A522" s="235"/>
      <c r="B522" s="144"/>
      <c r="C522" s="144"/>
      <c r="D522" s="144"/>
      <c r="E522" s="144"/>
      <c r="F522" s="144"/>
      <c r="G522" s="144"/>
      <c r="H522" s="144"/>
      <c r="I522" s="236"/>
      <c r="J522" s="123"/>
      <c r="K522" s="123"/>
      <c r="L522" s="123"/>
      <c r="M522" s="123"/>
      <c r="N522" s="123"/>
    </row>
    <row r="523" spans="1:14" ht="23.45" customHeight="1" x14ac:dyDescent="0.25">
      <c r="A523" s="151"/>
      <c r="I523" s="152"/>
      <c r="J523" s="123"/>
      <c r="K523" s="123"/>
      <c r="L523" s="123"/>
      <c r="M523" s="123"/>
      <c r="N523" s="123"/>
    </row>
    <row r="524" spans="1:14" ht="23.45" customHeight="1" x14ac:dyDescent="0.25">
      <c r="A524" s="404" t="s">
        <v>96</v>
      </c>
      <c r="B524" s="404"/>
      <c r="C524" s="404" t="s">
        <v>97</v>
      </c>
      <c r="D524" s="404"/>
      <c r="E524" s="404" t="s">
        <v>98</v>
      </c>
      <c r="F524" s="404"/>
      <c r="G524" s="232" t="s">
        <v>99</v>
      </c>
      <c r="H524" s="404" t="s">
        <v>100</v>
      </c>
      <c r="I524" s="404"/>
      <c r="J524" s="123"/>
      <c r="K524" s="123"/>
      <c r="L524" s="123"/>
      <c r="M524" s="123"/>
      <c r="N524" s="123"/>
    </row>
    <row r="525" spans="1:14" ht="23.45" customHeight="1" x14ac:dyDescent="0.25">
      <c r="A525" s="399" t="s">
        <v>101</v>
      </c>
      <c r="B525" s="399"/>
      <c r="C525" s="399" t="s">
        <v>149</v>
      </c>
      <c r="D525" s="399"/>
      <c r="E525" s="400" t="s">
        <v>150</v>
      </c>
      <c r="F525" s="400"/>
      <c r="G525" s="231"/>
      <c r="H525" s="401"/>
      <c r="I525" s="401"/>
      <c r="J525" s="123"/>
      <c r="K525" s="123"/>
      <c r="L525" s="123"/>
      <c r="M525" s="123"/>
      <c r="N525" s="123"/>
    </row>
    <row r="526" spans="1:14" ht="23.45" customHeight="1" x14ac:dyDescent="0.25">
      <c r="A526" s="399" t="s">
        <v>103</v>
      </c>
      <c r="B526" s="399"/>
      <c r="C526" s="399"/>
      <c r="D526" s="399"/>
      <c r="E526" s="400"/>
      <c r="F526" s="400"/>
      <c r="G526" s="231"/>
      <c r="H526" s="401"/>
      <c r="I526" s="401"/>
      <c r="J526" s="123"/>
      <c r="K526" s="123"/>
      <c r="L526" s="123"/>
      <c r="M526" s="123"/>
      <c r="N526" s="123"/>
    </row>
    <row r="527" spans="1:14" ht="23.45" customHeight="1" x14ac:dyDescent="0.25">
      <c r="A527" s="151"/>
      <c r="I527" s="152"/>
      <c r="J527" s="123"/>
      <c r="K527" s="123"/>
      <c r="L527" s="123"/>
      <c r="M527" s="123"/>
      <c r="N527" s="123"/>
    </row>
    <row r="528" spans="1:14" ht="23.45" customHeight="1" x14ac:dyDescent="0.25">
      <c r="A528" s="151"/>
      <c r="I528" s="152"/>
      <c r="J528" s="123"/>
      <c r="K528" s="123"/>
      <c r="L528" s="123"/>
      <c r="M528" s="123"/>
      <c r="N528" s="123"/>
    </row>
    <row r="529" spans="1:14" ht="23.45" customHeight="1" x14ac:dyDescent="0.25">
      <c r="A529" s="151"/>
      <c r="I529" s="152"/>
      <c r="J529" s="123"/>
      <c r="K529" s="123"/>
      <c r="L529" s="123"/>
      <c r="M529" s="123"/>
      <c r="N529" s="123"/>
    </row>
    <row r="530" spans="1:14" ht="23.45" customHeight="1" x14ac:dyDescent="0.25">
      <c r="A530" s="151"/>
      <c r="I530" s="152"/>
      <c r="J530" s="123"/>
      <c r="K530" s="123"/>
      <c r="L530" s="123"/>
      <c r="M530" s="123"/>
      <c r="N530" s="123"/>
    </row>
    <row r="531" spans="1:14" ht="23.45" customHeight="1" x14ac:dyDescent="0.25">
      <c r="A531" s="151"/>
      <c r="I531" s="152"/>
      <c r="J531" s="123"/>
      <c r="K531" s="123"/>
      <c r="L531" s="123"/>
      <c r="M531" s="123"/>
      <c r="N531" s="123"/>
    </row>
    <row r="532" spans="1:14" ht="23.45" customHeight="1" x14ac:dyDescent="0.25">
      <c r="A532" s="151"/>
      <c r="I532" s="152"/>
      <c r="J532" s="123"/>
      <c r="K532" s="123"/>
      <c r="L532" s="123"/>
      <c r="M532" s="123"/>
      <c r="N532" s="123"/>
    </row>
    <row r="533" spans="1:14" ht="23.45" customHeight="1" x14ac:dyDescent="0.25">
      <c r="A533" s="151"/>
      <c r="I533" s="152"/>
      <c r="J533" s="123"/>
      <c r="K533" s="123"/>
      <c r="L533" s="123"/>
      <c r="M533" s="123"/>
      <c r="N533" s="123"/>
    </row>
    <row r="534" spans="1:14" ht="23.45" customHeight="1" x14ac:dyDescent="0.25">
      <c r="A534" s="151"/>
      <c r="I534" s="152"/>
      <c r="J534" s="123"/>
      <c r="K534" s="123"/>
      <c r="L534" s="123"/>
      <c r="M534" s="123"/>
      <c r="N534" s="123"/>
    </row>
    <row r="535" spans="1:14" ht="23.45" customHeight="1" x14ac:dyDescent="0.25">
      <c r="A535" s="151"/>
      <c r="I535" s="152"/>
      <c r="J535" s="123"/>
      <c r="K535" s="123"/>
      <c r="L535" s="123"/>
      <c r="M535" s="123"/>
      <c r="N535" s="123"/>
    </row>
    <row r="536" spans="1:14" ht="23.45" customHeight="1" x14ac:dyDescent="0.25">
      <c r="A536" s="151"/>
      <c r="I536" s="152"/>
      <c r="J536" s="123"/>
      <c r="K536" s="123"/>
      <c r="L536" s="123"/>
      <c r="M536" s="123"/>
      <c r="N536" s="123"/>
    </row>
    <row r="537" spans="1:14" ht="23.45" customHeight="1" x14ac:dyDescent="0.25">
      <c r="A537" s="151"/>
      <c r="I537" s="152"/>
      <c r="J537" s="123"/>
      <c r="K537" s="123"/>
      <c r="L537" s="123"/>
      <c r="M537" s="123"/>
      <c r="N537" s="123"/>
    </row>
    <row r="538" spans="1:14" ht="23.45" customHeight="1" x14ac:dyDescent="0.25">
      <c r="A538" s="151"/>
      <c r="I538" s="152"/>
      <c r="J538" s="123"/>
      <c r="K538" s="123"/>
      <c r="L538" s="123"/>
      <c r="M538" s="123"/>
      <c r="N538" s="123"/>
    </row>
    <row r="539" spans="1:14" ht="23.45" customHeight="1" x14ac:dyDescent="0.25">
      <c r="A539" s="151"/>
      <c r="I539" s="152"/>
      <c r="J539" s="123"/>
      <c r="K539" s="123"/>
      <c r="L539" s="123"/>
      <c r="M539" s="123"/>
      <c r="N539" s="123"/>
    </row>
    <row r="540" spans="1:14" ht="23.45" customHeight="1" x14ac:dyDescent="0.25">
      <c r="A540" s="151"/>
      <c r="I540" s="152"/>
      <c r="J540" s="123"/>
      <c r="K540" s="123"/>
      <c r="L540" s="123"/>
      <c r="M540" s="123"/>
      <c r="N540" s="123"/>
    </row>
    <row r="541" spans="1:14" ht="23.45" customHeight="1" x14ac:dyDescent="0.25">
      <c r="A541" s="151"/>
      <c r="I541" s="152"/>
      <c r="J541" s="123"/>
      <c r="K541" s="123"/>
      <c r="L541" s="123"/>
      <c r="M541" s="123"/>
      <c r="N541" s="123"/>
    </row>
    <row r="542" spans="1:14" ht="23.45" customHeight="1" x14ac:dyDescent="0.25">
      <c r="A542" s="151"/>
      <c r="I542" s="152"/>
      <c r="J542" s="123"/>
      <c r="K542" s="123"/>
      <c r="L542" s="123"/>
      <c r="M542" s="123"/>
      <c r="N542" s="123"/>
    </row>
    <row r="543" spans="1:14" ht="23.45" customHeight="1" x14ac:dyDescent="0.25">
      <c r="A543" s="151"/>
      <c r="I543" s="152"/>
      <c r="J543" s="123"/>
      <c r="K543" s="123"/>
      <c r="L543" s="123"/>
      <c r="M543" s="123"/>
      <c r="N543" s="123"/>
    </row>
    <row r="544" spans="1:14" ht="23.45" customHeight="1" x14ac:dyDescent="0.25">
      <c r="J544" s="123"/>
      <c r="K544" s="123"/>
      <c r="L544" s="123"/>
      <c r="M544" s="123"/>
      <c r="N544" s="123"/>
    </row>
    <row r="545" spans="1:14" ht="23.45" customHeight="1" x14ac:dyDescent="0.25">
      <c r="A545" s="508" t="s">
        <v>104</v>
      </c>
      <c r="B545" s="508"/>
      <c r="C545" s="169" t="s">
        <v>105</v>
      </c>
      <c r="D545" s="169" t="s">
        <v>106</v>
      </c>
      <c r="E545" s="169" t="s">
        <v>107</v>
      </c>
      <c r="F545" s="169" t="s">
        <v>108</v>
      </c>
      <c r="G545" s="169" t="s">
        <v>15</v>
      </c>
      <c r="H545" s="169" t="s">
        <v>16</v>
      </c>
      <c r="I545" s="169" t="s">
        <v>17</v>
      </c>
      <c r="J545" s="169" t="s">
        <v>18</v>
      </c>
      <c r="K545" s="169" t="s">
        <v>19</v>
      </c>
      <c r="L545" s="169" t="s">
        <v>20</v>
      </c>
      <c r="M545" s="169" t="s">
        <v>109</v>
      </c>
      <c r="N545" s="169" t="s">
        <v>21</v>
      </c>
    </row>
    <row r="546" spans="1:14" ht="23.45" customHeight="1" x14ac:dyDescent="0.25">
      <c r="A546" s="506" t="s">
        <v>178</v>
      </c>
      <c r="B546" s="506"/>
      <c r="C546" s="238">
        <v>179</v>
      </c>
      <c r="D546" s="207">
        <v>120</v>
      </c>
      <c r="E546" s="238">
        <v>95</v>
      </c>
      <c r="F546" s="181">
        <v>102</v>
      </c>
      <c r="G546" s="181">
        <v>55</v>
      </c>
      <c r="H546" s="181">
        <v>36</v>
      </c>
      <c r="I546" s="181">
        <v>152</v>
      </c>
      <c r="J546" s="181">
        <v>674</v>
      </c>
      <c r="K546" s="181">
        <v>352</v>
      </c>
      <c r="L546" s="126">
        <v>337</v>
      </c>
      <c r="M546" s="126">
        <v>280</v>
      </c>
      <c r="N546" s="126">
        <v>368</v>
      </c>
    </row>
    <row r="547" spans="1:14" ht="23.45" customHeight="1" x14ac:dyDescent="0.25">
      <c r="A547" s="506" t="s">
        <v>180</v>
      </c>
      <c r="B547" s="506"/>
      <c r="C547" s="238">
        <v>179</v>
      </c>
      <c r="D547" s="207">
        <v>120</v>
      </c>
      <c r="E547" s="238">
        <v>95</v>
      </c>
      <c r="F547" s="181">
        <v>102</v>
      </c>
      <c r="G547" s="181">
        <v>55</v>
      </c>
      <c r="H547" s="181">
        <v>36</v>
      </c>
      <c r="I547" s="181">
        <v>152</v>
      </c>
      <c r="J547" s="181">
        <v>674</v>
      </c>
      <c r="K547" s="181">
        <v>352</v>
      </c>
      <c r="L547" s="126">
        <v>337</v>
      </c>
      <c r="M547" s="126">
        <v>280</v>
      </c>
      <c r="N547" s="126">
        <v>368</v>
      </c>
    </row>
    <row r="548" spans="1:14" ht="23.45" customHeight="1" x14ac:dyDescent="0.25">
      <c r="A548" s="507" t="s">
        <v>175</v>
      </c>
      <c r="B548" s="507"/>
      <c r="C548" s="189">
        <f>+C546/C547</f>
        <v>1</v>
      </c>
      <c r="D548" s="189">
        <f t="shared" ref="D548:N548" si="6">+D546/D547</f>
        <v>1</v>
      </c>
      <c r="E548" s="189">
        <f t="shared" si="6"/>
        <v>1</v>
      </c>
      <c r="F548" s="189">
        <f t="shared" si="6"/>
        <v>1</v>
      </c>
      <c r="G548" s="189">
        <f t="shared" si="6"/>
        <v>1</v>
      </c>
      <c r="H548" s="189">
        <f t="shared" si="6"/>
        <v>1</v>
      </c>
      <c r="I548" s="189">
        <f t="shared" si="6"/>
        <v>1</v>
      </c>
      <c r="J548" s="189">
        <f t="shared" si="6"/>
        <v>1</v>
      </c>
      <c r="K548" s="189">
        <f t="shared" si="6"/>
        <v>1</v>
      </c>
      <c r="L548" s="189">
        <f t="shared" si="6"/>
        <v>1</v>
      </c>
      <c r="M548" s="189">
        <f t="shared" si="6"/>
        <v>1</v>
      </c>
      <c r="N548" s="189">
        <f t="shared" si="6"/>
        <v>1</v>
      </c>
    </row>
    <row r="549" spans="1:14" ht="23.45" customHeight="1" x14ac:dyDescent="0.25">
      <c r="C549" s="144"/>
      <c r="D549" s="144"/>
      <c r="E549" s="144"/>
      <c r="F549" s="144"/>
      <c r="G549" s="144"/>
      <c r="H549" s="144"/>
      <c r="I549" s="144"/>
      <c r="J549" s="144"/>
      <c r="K549" s="144"/>
    </row>
    <row r="552" spans="1:14" ht="23.45" customHeight="1" x14ac:dyDescent="0.25">
      <c r="A552" s="125" t="s">
        <v>110</v>
      </c>
      <c r="B552" s="182" t="s">
        <v>175</v>
      </c>
      <c r="C552" s="140" t="s">
        <v>430</v>
      </c>
      <c r="D552" s="140"/>
      <c r="F552" s="406" t="s">
        <v>111</v>
      </c>
      <c r="G552" s="406"/>
      <c r="H552" s="406"/>
      <c r="I552" s="406"/>
    </row>
    <row r="553" spans="1:14" ht="23.45" customHeight="1" x14ac:dyDescent="0.25">
      <c r="A553" s="126" t="s">
        <v>112</v>
      </c>
      <c r="B553" s="195">
        <f>SUM(C548)</f>
        <v>1</v>
      </c>
      <c r="C553" s="196">
        <v>3</v>
      </c>
      <c r="D553" s="203"/>
      <c r="F553" s="407" t="s">
        <v>440</v>
      </c>
      <c r="G553" s="407"/>
      <c r="H553" s="407"/>
      <c r="I553" s="407"/>
    </row>
    <row r="554" spans="1:14" ht="23.45" customHeight="1" x14ac:dyDescent="0.25">
      <c r="A554" s="126" t="s">
        <v>106</v>
      </c>
      <c r="B554" s="195">
        <f>SUM(D548)</f>
        <v>1</v>
      </c>
      <c r="C554" s="196">
        <v>3</v>
      </c>
      <c r="D554" s="203"/>
      <c r="F554" s="407"/>
      <c r="G554" s="407"/>
      <c r="H554" s="407"/>
      <c r="I554" s="407"/>
    </row>
    <row r="555" spans="1:14" ht="23.45" customHeight="1" x14ac:dyDescent="0.25">
      <c r="A555" s="126" t="s">
        <v>107</v>
      </c>
      <c r="B555" s="195">
        <f>SUM(E548)</f>
        <v>1</v>
      </c>
      <c r="C555" s="196">
        <v>3</v>
      </c>
      <c r="D555" s="203"/>
      <c r="F555" s="407"/>
      <c r="G555" s="407"/>
      <c r="H555" s="407"/>
      <c r="I555" s="407"/>
    </row>
    <row r="556" spans="1:14" ht="23.45" customHeight="1" x14ac:dyDescent="0.25">
      <c r="A556" s="126" t="s">
        <v>108</v>
      </c>
      <c r="B556" s="195">
        <f>SUM(F548)</f>
        <v>1</v>
      </c>
      <c r="C556" s="196">
        <v>3</v>
      </c>
      <c r="D556" s="203"/>
      <c r="F556" s="407"/>
      <c r="G556" s="407"/>
      <c r="H556" s="407"/>
      <c r="I556" s="407"/>
    </row>
    <row r="557" spans="1:14" ht="23.45" customHeight="1" x14ac:dyDescent="0.25">
      <c r="A557" s="126" t="s">
        <v>15</v>
      </c>
      <c r="B557" s="195">
        <f>SUM(G548)</f>
        <v>1</v>
      </c>
      <c r="C557" s="196">
        <v>3</v>
      </c>
      <c r="D557" s="203"/>
      <c r="F557" s="407"/>
      <c r="G557" s="407"/>
      <c r="H557" s="407"/>
      <c r="I557" s="407"/>
    </row>
    <row r="558" spans="1:14" ht="23.45" customHeight="1" x14ac:dyDescent="0.25">
      <c r="A558" s="126" t="s">
        <v>16</v>
      </c>
      <c r="B558" s="195">
        <f>SUM(H548)</f>
        <v>1</v>
      </c>
      <c r="C558" s="196">
        <v>3</v>
      </c>
      <c r="D558" s="203"/>
      <c r="F558" s="407"/>
      <c r="G558" s="407"/>
      <c r="H558" s="407"/>
      <c r="I558" s="407"/>
    </row>
    <row r="559" spans="1:14" ht="23.45" customHeight="1" x14ac:dyDescent="0.25">
      <c r="A559" s="126" t="s">
        <v>17</v>
      </c>
      <c r="B559" s="195">
        <f>SUM(I548)</f>
        <v>1</v>
      </c>
      <c r="C559" s="196">
        <v>3</v>
      </c>
      <c r="D559" s="203"/>
      <c r="F559" s="407"/>
      <c r="G559" s="407"/>
      <c r="H559" s="407"/>
      <c r="I559" s="407"/>
    </row>
    <row r="560" spans="1:14" ht="23.45" customHeight="1" x14ac:dyDescent="0.25">
      <c r="A560" s="126" t="s">
        <v>18</v>
      </c>
      <c r="B560" s="195">
        <f>SUM(J548)</f>
        <v>1</v>
      </c>
      <c r="C560" s="196">
        <v>3</v>
      </c>
      <c r="D560" s="203"/>
      <c r="F560" s="407"/>
      <c r="G560" s="407"/>
      <c r="H560" s="407"/>
      <c r="I560" s="407"/>
    </row>
    <row r="561" spans="1:14" ht="23.45" customHeight="1" x14ac:dyDescent="0.25">
      <c r="A561" s="126" t="s">
        <v>19</v>
      </c>
      <c r="B561" s="195">
        <f>SUM(K548)</f>
        <v>1</v>
      </c>
      <c r="C561" s="196">
        <v>3</v>
      </c>
      <c r="D561" s="203"/>
      <c r="F561" s="407"/>
      <c r="G561" s="407"/>
      <c r="H561" s="407"/>
      <c r="I561" s="407"/>
      <c r="L561" s="123"/>
      <c r="M561" s="123"/>
      <c r="N561" s="123"/>
    </row>
    <row r="562" spans="1:14" ht="23.45" customHeight="1" x14ac:dyDescent="0.25">
      <c r="A562" s="126" t="s">
        <v>20</v>
      </c>
      <c r="B562" s="195">
        <f>SUM(L548)</f>
        <v>1</v>
      </c>
      <c r="C562" s="196">
        <v>3</v>
      </c>
      <c r="D562" s="203"/>
      <c r="F562" s="407"/>
      <c r="G562" s="407"/>
      <c r="H562" s="407"/>
      <c r="I562" s="407"/>
      <c r="L562" s="123"/>
      <c r="M562" s="123"/>
      <c r="N562" s="123"/>
    </row>
    <row r="563" spans="1:14" ht="23.45" customHeight="1" x14ac:dyDescent="0.25">
      <c r="A563" s="126" t="s">
        <v>109</v>
      </c>
      <c r="B563" s="195">
        <f>SUM(M548)</f>
        <v>1</v>
      </c>
      <c r="C563" s="196">
        <v>3</v>
      </c>
      <c r="D563" s="204"/>
      <c r="F563" s="407"/>
      <c r="G563" s="407"/>
      <c r="H563" s="407"/>
      <c r="I563" s="407"/>
      <c r="L563" s="123"/>
      <c r="M563" s="123"/>
      <c r="N563" s="123"/>
    </row>
    <row r="564" spans="1:14" ht="23.45" customHeight="1" x14ac:dyDescent="0.25">
      <c r="A564" s="126" t="s">
        <v>21</v>
      </c>
      <c r="B564" s="195">
        <f>SUM(N548)</f>
        <v>1</v>
      </c>
      <c r="C564" s="196">
        <v>3</v>
      </c>
      <c r="D564" s="204"/>
      <c r="F564" s="407"/>
      <c r="G564" s="407"/>
      <c r="H564" s="407"/>
      <c r="I564" s="407"/>
      <c r="L564" s="123"/>
      <c r="M564" s="123"/>
      <c r="N564" s="123"/>
    </row>
    <row r="565" spans="1:14" ht="23.45" customHeight="1" x14ac:dyDescent="0.25">
      <c r="A565" s="142" t="s">
        <v>113</v>
      </c>
      <c r="B565" s="197">
        <f>AVERAGE(B553:B564)</f>
        <v>1</v>
      </c>
      <c r="C565" s="198"/>
      <c r="D565" s="198"/>
      <c r="F565" s="407"/>
      <c r="G565" s="407"/>
      <c r="H565" s="407"/>
      <c r="I565" s="407"/>
      <c r="L565" s="123"/>
      <c r="M565" s="123"/>
      <c r="N565" s="123"/>
    </row>
    <row r="566" spans="1:14" ht="23.45" customHeight="1" x14ac:dyDescent="0.25">
      <c r="A566" s="142" t="s">
        <v>114</v>
      </c>
      <c r="B566" s="142"/>
      <c r="C566" s="408"/>
      <c r="D566" s="408"/>
      <c r="F566" s="407"/>
      <c r="G566" s="407"/>
      <c r="H566" s="407"/>
      <c r="I566" s="407"/>
      <c r="L566" s="123"/>
      <c r="M566" s="123"/>
      <c r="N566" s="123"/>
    </row>
    <row r="567" spans="1:14" ht="23.45" customHeight="1" x14ac:dyDescent="0.25">
      <c r="A567" s="142" t="s">
        <v>115</v>
      </c>
      <c r="B567" s="142"/>
      <c r="C567" s="408"/>
      <c r="D567" s="408"/>
      <c r="F567" s="407"/>
      <c r="G567" s="407"/>
      <c r="H567" s="407"/>
      <c r="I567" s="407"/>
      <c r="L567" s="123"/>
      <c r="M567" s="123"/>
      <c r="N567" s="123"/>
    </row>
    <row r="568" spans="1:14" ht="23.45" customHeight="1" x14ac:dyDescent="0.25">
      <c r="A568" s="142" t="s">
        <v>116</v>
      </c>
      <c r="B568" s="142"/>
      <c r="C568" s="409"/>
      <c r="D568" s="409"/>
      <c r="F568" s="407"/>
      <c r="G568" s="407"/>
      <c r="H568" s="407"/>
      <c r="I568" s="407"/>
      <c r="L568" s="123"/>
      <c r="M568" s="123"/>
      <c r="N568" s="123"/>
    </row>
    <row r="569" spans="1:14" ht="23.45" customHeight="1" x14ac:dyDescent="0.25">
      <c r="A569" s="142" t="s">
        <v>117</v>
      </c>
      <c r="B569" s="142"/>
      <c r="C569" s="408"/>
      <c r="D569" s="408"/>
      <c r="F569" s="407"/>
      <c r="G569" s="407"/>
      <c r="H569" s="407"/>
      <c r="I569" s="407"/>
      <c r="L569" s="123"/>
      <c r="M569" s="123"/>
      <c r="N569" s="123"/>
    </row>
    <row r="570" spans="1:14" ht="23.45" customHeight="1" x14ac:dyDescent="0.25">
      <c r="A570" s="142" t="s">
        <v>118</v>
      </c>
      <c r="B570" s="142"/>
      <c r="C570" s="408"/>
      <c r="D570" s="408"/>
      <c r="F570" s="407"/>
      <c r="G570" s="407"/>
      <c r="H570" s="407"/>
      <c r="I570" s="407"/>
      <c r="L570" s="123"/>
      <c r="M570" s="123"/>
      <c r="N570" s="123"/>
    </row>
    <row r="571" spans="1:14" ht="23.45" customHeight="1" x14ac:dyDescent="0.25">
      <c r="A571" s="142" t="s">
        <v>119</v>
      </c>
      <c r="B571" s="142"/>
      <c r="C571" s="408"/>
      <c r="D571" s="408"/>
      <c r="F571" s="407"/>
      <c r="G571" s="407"/>
      <c r="H571" s="407"/>
      <c r="I571" s="407"/>
      <c r="L571" s="123"/>
      <c r="M571" s="123"/>
      <c r="N571" s="123"/>
    </row>
    <row r="572" spans="1:14" ht="23.45" customHeight="1" x14ac:dyDescent="0.25">
      <c r="L572" s="123"/>
      <c r="M572" s="123"/>
      <c r="N572" s="123"/>
    </row>
    <row r="573" spans="1:14" ht="23.45" customHeight="1" x14ac:dyDescent="0.25">
      <c r="L573" s="123"/>
      <c r="M573" s="123"/>
      <c r="N573" s="123"/>
    </row>
    <row r="574" spans="1:14" ht="23.45" customHeight="1" x14ac:dyDescent="0.25">
      <c r="A574" s="372" t="s">
        <v>120</v>
      </c>
      <c r="B574" s="372"/>
      <c r="C574" s="372"/>
      <c r="D574" s="372"/>
      <c r="E574" s="372"/>
      <c r="F574" s="358" t="s">
        <v>13</v>
      </c>
      <c r="G574" s="358"/>
      <c r="H574" s="358"/>
      <c r="I574" s="358"/>
      <c r="J574" s="372" t="s">
        <v>14</v>
      </c>
      <c r="K574" s="372"/>
      <c r="L574" s="123"/>
      <c r="M574" s="123"/>
      <c r="N574" s="123"/>
    </row>
    <row r="575" spans="1:14" ht="23.45" customHeight="1" x14ac:dyDescent="0.25">
      <c r="A575" s="372"/>
      <c r="B575" s="372"/>
      <c r="C575" s="372"/>
      <c r="D575" s="372"/>
      <c r="E575" s="372"/>
      <c r="F575" s="358"/>
      <c r="G575" s="358"/>
      <c r="H575" s="358"/>
      <c r="I575" s="358"/>
      <c r="J575" s="372"/>
      <c r="K575" s="372"/>
      <c r="L575" s="123"/>
      <c r="M575" s="123"/>
      <c r="N575" s="123"/>
    </row>
    <row r="576" spans="1:14" ht="23.45" customHeight="1" x14ac:dyDescent="0.25">
      <c r="A576" s="372"/>
      <c r="B576" s="372"/>
      <c r="C576" s="372"/>
      <c r="D576" s="372"/>
      <c r="E576" s="372"/>
      <c r="F576" s="358"/>
      <c r="G576" s="358"/>
      <c r="H576" s="358"/>
      <c r="I576" s="358"/>
      <c r="J576" s="372"/>
      <c r="K576" s="372"/>
      <c r="L576" s="123"/>
      <c r="M576" s="123"/>
      <c r="N576" s="123"/>
    </row>
    <row r="577" spans="1:14" ht="23.45" customHeight="1" x14ac:dyDescent="0.25">
      <c r="A577" s="372" t="s">
        <v>121</v>
      </c>
      <c r="B577" s="372"/>
      <c r="C577" s="372"/>
      <c r="D577" s="372"/>
      <c r="E577" s="372"/>
      <c r="F577" s="358"/>
      <c r="G577" s="358"/>
      <c r="H577" s="358"/>
      <c r="I577" s="358"/>
      <c r="J577" s="372" t="s">
        <v>122</v>
      </c>
      <c r="K577" s="372"/>
      <c r="M577" s="123"/>
      <c r="N577" s="123"/>
    </row>
    <row r="578" spans="1:14" ht="23.45" customHeight="1" x14ac:dyDescent="0.25">
      <c r="A578" s="372"/>
      <c r="B578" s="372"/>
      <c r="C578" s="372"/>
      <c r="D578" s="372"/>
      <c r="E578" s="372"/>
      <c r="F578" s="358"/>
      <c r="G578" s="358"/>
      <c r="H578" s="358"/>
      <c r="I578" s="358"/>
      <c r="J578" s="372"/>
      <c r="K578" s="372"/>
      <c r="M578" s="123"/>
      <c r="N578" s="123"/>
    </row>
    <row r="579" spans="1:14" ht="23.45" customHeight="1" x14ac:dyDescent="0.25">
      <c r="A579" s="372"/>
      <c r="B579" s="372"/>
      <c r="C579" s="372"/>
      <c r="D579" s="372"/>
      <c r="E579" s="372"/>
      <c r="F579" s="358"/>
      <c r="G579" s="358"/>
      <c r="H579" s="358"/>
      <c r="I579" s="358"/>
      <c r="J579" s="372"/>
      <c r="K579" s="372"/>
      <c r="M579" s="123"/>
      <c r="N579" s="123"/>
    </row>
    <row r="580" spans="1:14" ht="23.45" customHeight="1" x14ac:dyDescent="0.25">
      <c r="M580" s="123"/>
      <c r="N580" s="123"/>
    </row>
    <row r="581" spans="1:14" ht="23.45" customHeight="1" x14ac:dyDescent="0.25">
      <c r="M581" s="123"/>
      <c r="N581" s="123"/>
    </row>
    <row r="582" spans="1:14" ht="23.45" customHeight="1" x14ac:dyDescent="0.25">
      <c r="M582" s="123"/>
      <c r="N582" s="123"/>
    </row>
    <row r="583" spans="1:14" ht="23.45" customHeight="1" x14ac:dyDescent="0.25">
      <c r="M583" s="123"/>
      <c r="N583" s="123"/>
    </row>
    <row r="584" spans="1:14" ht="23.45" customHeight="1" x14ac:dyDescent="0.25">
      <c r="M584" s="123"/>
      <c r="N584" s="123"/>
    </row>
    <row r="585" spans="1:14" ht="23.45" customHeight="1" x14ac:dyDescent="0.25">
      <c r="M585" s="123"/>
      <c r="N585" s="123"/>
    </row>
    <row r="586" spans="1:14" ht="23.45" customHeight="1" x14ac:dyDescent="0.25">
      <c r="A586" s="369"/>
      <c r="B586" s="369"/>
      <c r="C586" s="368" t="s">
        <v>80</v>
      </c>
      <c r="D586" s="368"/>
      <c r="E586" s="368"/>
      <c r="F586" s="368"/>
      <c r="G586" s="368"/>
      <c r="H586" s="372" t="s">
        <v>81</v>
      </c>
      <c r="I586" s="372"/>
      <c r="M586" s="123"/>
      <c r="N586" s="123"/>
    </row>
    <row r="587" spans="1:14" ht="23.45" customHeight="1" x14ac:dyDescent="0.25">
      <c r="A587" s="369"/>
      <c r="B587" s="369"/>
      <c r="C587" s="368"/>
      <c r="D587" s="368"/>
      <c r="E587" s="368"/>
      <c r="F587" s="368"/>
      <c r="G587" s="368"/>
      <c r="H587" s="372"/>
      <c r="I587" s="372"/>
      <c r="M587" s="123"/>
      <c r="N587" s="123"/>
    </row>
    <row r="588" spans="1:14" ht="23.45" customHeight="1" x14ac:dyDescent="0.25">
      <c r="A588" s="369"/>
      <c r="B588" s="369"/>
      <c r="C588" s="359" t="s">
        <v>181</v>
      </c>
      <c r="D588" s="359"/>
      <c r="E588" s="359"/>
      <c r="F588" s="359"/>
      <c r="G588" s="359"/>
      <c r="H588" s="372" t="s">
        <v>82</v>
      </c>
      <c r="I588" s="372"/>
      <c r="M588" s="123"/>
      <c r="N588" s="123"/>
    </row>
    <row r="589" spans="1:14" ht="23.45" customHeight="1" x14ac:dyDescent="0.25">
      <c r="A589" s="369"/>
      <c r="B589" s="369"/>
      <c r="C589" s="359"/>
      <c r="D589" s="359"/>
      <c r="E589" s="359"/>
      <c r="F589" s="359"/>
      <c r="G589" s="359"/>
      <c r="H589" s="372"/>
      <c r="I589" s="372"/>
      <c r="K589" s="166"/>
      <c r="M589" s="123"/>
      <c r="N589" s="123"/>
    </row>
    <row r="590" spans="1:14" ht="23.45" customHeight="1" x14ac:dyDescent="0.25">
      <c r="A590" s="388" t="s">
        <v>182</v>
      </c>
      <c r="B590" s="388"/>
      <c r="C590" s="388"/>
      <c r="D590" s="388"/>
      <c r="E590" s="388"/>
      <c r="F590" s="388"/>
      <c r="G590" s="388"/>
      <c r="H590" s="388"/>
      <c r="I590" s="388"/>
      <c r="M590" s="123"/>
      <c r="N590" s="123"/>
    </row>
    <row r="591" spans="1:14" ht="23.45" customHeight="1" x14ac:dyDescent="0.25">
      <c r="A591" s="389" t="s">
        <v>83</v>
      </c>
      <c r="B591" s="389"/>
      <c r="C591" s="492" t="s">
        <v>183</v>
      </c>
      <c r="D591" s="492"/>
      <c r="E591" s="492"/>
      <c r="F591" s="177" t="s">
        <v>84</v>
      </c>
      <c r="G591" s="392" t="s">
        <v>184</v>
      </c>
      <c r="H591" s="392"/>
      <c r="I591" s="392"/>
      <c r="K591" s="183"/>
      <c r="M591" s="123"/>
      <c r="N591" s="123"/>
    </row>
    <row r="592" spans="1:14" ht="23.45" customHeight="1" x14ac:dyDescent="0.25">
      <c r="A592" s="393" t="s">
        <v>185</v>
      </c>
      <c r="B592" s="393"/>
      <c r="C592" s="393"/>
      <c r="D592" s="393"/>
      <c r="E592" s="393"/>
      <c r="F592" s="393"/>
      <c r="G592" s="393"/>
      <c r="H592" s="393"/>
      <c r="I592" s="393"/>
      <c r="J592" s="184"/>
      <c r="K592" s="184"/>
      <c r="L592" s="184"/>
      <c r="M592" s="123"/>
      <c r="N592" s="123"/>
    </row>
    <row r="593" spans="1:14" ht="23.45" customHeight="1" x14ac:dyDescent="0.25">
      <c r="A593" s="147"/>
      <c r="B593" s="148"/>
      <c r="C593" s="148"/>
      <c r="D593" s="148"/>
      <c r="E593" s="148"/>
      <c r="F593" s="148"/>
      <c r="G593" s="148"/>
      <c r="H593" s="148"/>
      <c r="I593" s="149"/>
      <c r="J593" s="123"/>
      <c r="K593" s="123"/>
      <c r="L593" s="123"/>
      <c r="M593" s="123"/>
      <c r="N593" s="123"/>
    </row>
    <row r="594" spans="1:14" ht="23.45" customHeight="1" x14ac:dyDescent="0.25">
      <c r="A594" s="394" t="s">
        <v>186</v>
      </c>
      <c r="B594" s="394"/>
      <c r="C594" s="394"/>
      <c r="D594" s="394"/>
      <c r="E594" s="394"/>
      <c r="F594" s="394"/>
      <c r="G594" s="394"/>
      <c r="H594" s="394"/>
      <c r="I594" s="394"/>
      <c r="J594" s="123"/>
      <c r="K594" s="123"/>
      <c r="L594" s="123"/>
      <c r="M594" s="123"/>
      <c r="N594" s="123"/>
    </row>
    <row r="595" spans="1:14" ht="23.45" customHeight="1" x14ac:dyDescent="0.25">
      <c r="A595" s="394"/>
      <c r="B595" s="394"/>
      <c r="C595" s="394"/>
      <c r="D595" s="394"/>
      <c r="E595" s="394"/>
      <c r="F595" s="394"/>
      <c r="G595" s="394"/>
      <c r="H595" s="394"/>
      <c r="I595" s="394"/>
      <c r="J595" s="123"/>
      <c r="K595" s="123"/>
      <c r="L595" s="123"/>
      <c r="M595" s="123"/>
      <c r="N595" s="123"/>
    </row>
    <row r="596" spans="1:14" ht="23.45" customHeight="1" x14ac:dyDescent="0.25">
      <c r="A596" s="394"/>
      <c r="B596" s="394"/>
      <c r="C596" s="394"/>
      <c r="D596" s="394"/>
      <c r="E596" s="394"/>
      <c r="F596" s="394"/>
      <c r="G596" s="394"/>
      <c r="H596" s="394"/>
      <c r="I596" s="394"/>
      <c r="J596" s="123"/>
      <c r="K596" s="123"/>
      <c r="L596" s="123"/>
      <c r="M596" s="123"/>
      <c r="N596" s="123"/>
    </row>
    <row r="597" spans="1:14" ht="23.45" customHeight="1" x14ac:dyDescent="0.25">
      <c r="A597" s="394"/>
      <c r="B597" s="394"/>
      <c r="C597" s="394"/>
      <c r="D597" s="394"/>
      <c r="E597" s="394"/>
      <c r="F597" s="395"/>
      <c r="G597" s="395"/>
      <c r="H597" s="395"/>
      <c r="I597" s="395"/>
      <c r="J597" s="123"/>
      <c r="K597" s="123"/>
      <c r="L597" s="123"/>
      <c r="M597" s="123"/>
      <c r="N597" s="123"/>
    </row>
    <row r="598" spans="1:14" ht="23.45" customHeight="1" x14ac:dyDescent="0.25">
      <c r="A598" s="503" t="s">
        <v>127</v>
      </c>
      <c r="B598" s="503"/>
      <c r="C598" s="503"/>
      <c r="D598" s="503"/>
      <c r="E598" s="503"/>
      <c r="F598" s="504" t="s">
        <v>187</v>
      </c>
      <c r="G598" s="504"/>
      <c r="H598" s="504"/>
      <c r="I598" s="504"/>
      <c r="J598" s="123"/>
      <c r="K598" s="123"/>
      <c r="L598" s="123"/>
      <c r="M598" s="123"/>
      <c r="N598" s="123"/>
    </row>
    <row r="599" spans="1:14" ht="23.45" customHeight="1" x14ac:dyDescent="0.25">
      <c r="A599" s="125" t="s">
        <v>129</v>
      </c>
      <c r="B599" s="361" t="s">
        <v>188</v>
      </c>
      <c r="C599" s="361"/>
      <c r="D599" s="361"/>
      <c r="E599" s="361"/>
      <c r="F599" s="505" t="s">
        <v>189</v>
      </c>
      <c r="G599" s="498"/>
      <c r="H599" s="498"/>
      <c r="I599" s="499"/>
      <c r="J599" s="123"/>
      <c r="K599" s="123"/>
      <c r="L599" s="123"/>
      <c r="M599" s="123"/>
      <c r="N599" s="123"/>
    </row>
    <row r="600" spans="1:14" ht="23.45" customHeight="1" x14ac:dyDescent="0.25">
      <c r="A600" s="125" t="s">
        <v>132</v>
      </c>
      <c r="B600" s="361" t="s">
        <v>190</v>
      </c>
      <c r="C600" s="361"/>
      <c r="D600" s="361"/>
      <c r="E600" s="361"/>
      <c r="F600" s="505"/>
      <c r="G600" s="498"/>
      <c r="H600" s="498"/>
      <c r="I600" s="499"/>
      <c r="J600" s="123"/>
      <c r="K600" s="123"/>
      <c r="L600" s="123"/>
      <c r="M600" s="123"/>
      <c r="N600" s="123"/>
    </row>
    <row r="601" spans="1:14" ht="23.45" customHeight="1" x14ac:dyDescent="0.25">
      <c r="A601" s="125" t="s">
        <v>133</v>
      </c>
      <c r="B601" s="382" t="s">
        <v>191</v>
      </c>
      <c r="C601" s="383"/>
      <c r="D601" s="383"/>
      <c r="E601" s="384"/>
      <c r="F601" s="505"/>
      <c r="G601" s="498"/>
      <c r="H601" s="498"/>
      <c r="I601" s="499"/>
      <c r="J601" s="123"/>
      <c r="K601" s="123"/>
      <c r="L601" s="123"/>
      <c r="M601" s="123"/>
      <c r="N601" s="123"/>
    </row>
    <row r="602" spans="1:14" ht="23.45" customHeight="1" x14ac:dyDescent="0.25">
      <c r="A602" s="125" t="s">
        <v>135</v>
      </c>
      <c r="B602" s="382">
        <v>100</v>
      </c>
      <c r="C602" s="383"/>
      <c r="D602" s="383"/>
      <c r="E602" s="384"/>
      <c r="F602" s="505"/>
      <c r="G602" s="498"/>
      <c r="H602" s="498"/>
      <c r="I602" s="499"/>
      <c r="J602" s="123"/>
      <c r="K602" s="123"/>
      <c r="L602" s="123"/>
      <c r="M602" s="123"/>
      <c r="N602" s="123"/>
    </row>
    <row r="603" spans="1:14" ht="23.45" customHeight="1" x14ac:dyDescent="0.25">
      <c r="A603" s="125" t="s">
        <v>137</v>
      </c>
      <c r="B603" s="385" t="s">
        <v>192</v>
      </c>
      <c r="C603" s="386"/>
      <c r="D603" s="386"/>
      <c r="E603" s="387"/>
      <c r="F603" s="505"/>
      <c r="G603" s="498"/>
      <c r="H603" s="498"/>
      <c r="I603" s="499"/>
      <c r="J603" s="123"/>
      <c r="K603" s="123"/>
      <c r="L603" s="123"/>
      <c r="M603" s="123"/>
      <c r="N603" s="123"/>
    </row>
    <row r="604" spans="1:14" ht="23.45" customHeight="1" x14ac:dyDescent="0.25">
      <c r="A604" s="151"/>
      <c r="I604" s="152"/>
      <c r="J604" s="123"/>
      <c r="K604" s="123"/>
      <c r="L604" s="123"/>
      <c r="M604" s="123"/>
      <c r="N604" s="123"/>
    </row>
    <row r="605" spans="1:14" ht="23.45" customHeight="1" x14ac:dyDescent="0.25">
      <c r="A605" s="396" t="s">
        <v>86</v>
      </c>
      <c r="B605" s="396"/>
      <c r="C605" s="397" t="s">
        <v>87</v>
      </c>
      <c r="D605" s="397"/>
      <c r="E605" s="397"/>
      <c r="F605" s="397" t="s">
        <v>88</v>
      </c>
      <c r="G605" s="397"/>
      <c r="H605" s="397"/>
      <c r="I605" s="397"/>
      <c r="J605" s="123"/>
      <c r="K605" s="123"/>
      <c r="L605" s="123"/>
      <c r="M605" s="123"/>
      <c r="N605" s="123"/>
    </row>
    <row r="606" spans="1:14" ht="23.45" customHeight="1" x14ac:dyDescent="0.25">
      <c r="A606" s="398" t="s">
        <v>89</v>
      </c>
      <c r="B606" s="398"/>
      <c r="C606" s="231" t="s">
        <v>90</v>
      </c>
      <c r="D606" s="231" t="s">
        <v>91</v>
      </c>
      <c r="E606" s="231" t="s">
        <v>92</v>
      </c>
      <c r="F606" s="398" t="s">
        <v>93</v>
      </c>
      <c r="G606" s="398"/>
      <c r="H606" s="398" t="s">
        <v>94</v>
      </c>
      <c r="I606" s="398"/>
      <c r="J606" s="123"/>
      <c r="K606" s="123"/>
      <c r="L606" s="123"/>
      <c r="M606" s="123"/>
      <c r="N606" s="123"/>
    </row>
    <row r="607" spans="1:14" ht="23.45" customHeight="1" x14ac:dyDescent="0.25">
      <c r="A607" s="398"/>
      <c r="B607" s="398"/>
      <c r="C607" s="493"/>
      <c r="D607" s="493"/>
      <c r="E607" s="493"/>
      <c r="F607" s="398" t="s">
        <v>159</v>
      </c>
      <c r="G607" s="398"/>
      <c r="H607" s="398" t="s">
        <v>95</v>
      </c>
      <c r="I607" s="398"/>
      <c r="J607" s="123"/>
      <c r="K607" s="123"/>
      <c r="L607" s="123"/>
      <c r="M607" s="123"/>
      <c r="N607" s="123"/>
    </row>
    <row r="608" spans="1:14" ht="23.45" customHeight="1" x14ac:dyDescent="0.25">
      <c r="A608" s="398"/>
      <c r="B608" s="398"/>
      <c r="C608" s="493"/>
      <c r="D608" s="493"/>
      <c r="E608" s="493"/>
      <c r="F608" s="398"/>
      <c r="G608" s="398"/>
      <c r="H608" s="398"/>
      <c r="I608" s="398"/>
      <c r="J608" s="123"/>
      <c r="K608" s="123"/>
      <c r="L608" s="123"/>
      <c r="M608" s="123"/>
      <c r="N608" s="123"/>
    </row>
    <row r="609" spans="1:14" ht="23.45" customHeight="1" x14ac:dyDescent="0.25">
      <c r="A609" s="235"/>
      <c r="B609" s="144"/>
      <c r="C609" s="144"/>
      <c r="D609" s="144"/>
      <c r="E609" s="144"/>
      <c r="F609" s="144"/>
      <c r="G609" s="144"/>
      <c r="H609" s="144"/>
      <c r="I609" s="236"/>
      <c r="J609" s="123"/>
      <c r="K609" s="123"/>
      <c r="L609" s="123"/>
      <c r="M609" s="123"/>
      <c r="N609" s="123"/>
    </row>
    <row r="610" spans="1:14" ht="23.45" customHeight="1" x14ac:dyDescent="0.25">
      <c r="A610" s="151"/>
      <c r="I610" s="152"/>
      <c r="J610" s="123"/>
      <c r="K610" s="123"/>
      <c r="L610" s="123"/>
      <c r="M610" s="123"/>
      <c r="N610" s="123"/>
    </row>
    <row r="611" spans="1:14" ht="23.45" customHeight="1" x14ac:dyDescent="0.25">
      <c r="A611" s="404" t="s">
        <v>96</v>
      </c>
      <c r="B611" s="404"/>
      <c r="C611" s="404" t="s">
        <v>97</v>
      </c>
      <c r="D611" s="404"/>
      <c r="E611" s="404" t="s">
        <v>98</v>
      </c>
      <c r="F611" s="404"/>
      <c r="G611" s="232" t="s">
        <v>99</v>
      </c>
      <c r="H611" s="404" t="s">
        <v>100</v>
      </c>
      <c r="I611" s="404"/>
      <c r="J611" s="123"/>
      <c r="K611" s="123"/>
      <c r="L611" s="123"/>
      <c r="M611" s="123"/>
      <c r="N611" s="123"/>
    </row>
    <row r="612" spans="1:14" ht="23.45" customHeight="1" x14ac:dyDescent="0.25">
      <c r="A612" s="399" t="s">
        <v>101</v>
      </c>
      <c r="B612" s="399"/>
      <c r="C612" s="399"/>
      <c r="D612" s="399"/>
      <c r="E612" s="400"/>
      <c r="F612" s="400"/>
      <c r="G612" s="231"/>
      <c r="H612" s="401"/>
      <c r="I612" s="401"/>
      <c r="J612" s="123"/>
      <c r="K612" s="123"/>
      <c r="L612" s="123"/>
      <c r="M612" s="123"/>
      <c r="N612" s="123"/>
    </row>
    <row r="613" spans="1:14" ht="23.45" customHeight="1" x14ac:dyDescent="0.25">
      <c r="A613" s="399" t="s">
        <v>103</v>
      </c>
      <c r="B613" s="399"/>
      <c r="C613" s="399"/>
      <c r="D613" s="399"/>
      <c r="E613" s="400"/>
      <c r="F613" s="400"/>
      <c r="G613" s="231"/>
      <c r="H613" s="401"/>
      <c r="I613" s="401"/>
      <c r="J613" s="123"/>
      <c r="K613" s="123"/>
      <c r="L613" s="123"/>
      <c r="M613" s="123"/>
      <c r="N613" s="123"/>
    </row>
    <row r="614" spans="1:14" ht="23.45" customHeight="1" x14ac:dyDescent="0.25">
      <c r="A614" s="151"/>
      <c r="I614" s="152"/>
      <c r="J614" s="123"/>
      <c r="K614" s="123"/>
      <c r="L614" s="123"/>
      <c r="M614" s="123"/>
      <c r="N614" s="123"/>
    </row>
    <row r="615" spans="1:14" ht="23.45" customHeight="1" x14ac:dyDescent="0.25">
      <c r="J615" s="123"/>
      <c r="K615" s="123"/>
      <c r="L615" s="123"/>
      <c r="M615" s="123"/>
      <c r="N615" s="123"/>
    </row>
    <row r="616" spans="1:14" ht="23.45" customHeight="1" x14ac:dyDescent="0.25">
      <c r="J616" s="123"/>
      <c r="K616" s="123"/>
      <c r="L616" s="123"/>
      <c r="M616" s="123"/>
      <c r="N616" s="123"/>
    </row>
    <row r="617" spans="1:14" ht="23.45" customHeight="1" x14ac:dyDescent="0.25">
      <c r="J617" s="123"/>
      <c r="K617" s="123"/>
      <c r="L617" s="123"/>
      <c r="M617" s="123"/>
      <c r="N617" s="123"/>
    </row>
    <row r="618" spans="1:14" ht="23.45" customHeight="1" x14ac:dyDescent="0.25">
      <c r="J618" s="123"/>
      <c r="K618" s="123"/>
      <c r="L618" s="123"/>
      <c r="M618" s="123"/>
      <c r="N618" s="123"/>
    </row>
    <row r="619" spans="1:14" ht="23.45" customHeight="1" x14ac:dyDescent="0.25">
      <c r="J619" s="123"/>
      <c r="K619" s="123"/>
      <c r="L619" s="123"/>
      <c r="M619" s="123"/>
      <c r="N619" s="123"/>
    </row>
    <row r="620" spans="1:14" ht="23.45" customHeight="1" x14ac:dyDescent="0.25">
      <c r="J620" s="123"/>
      <c r="K620" s="123"/>
      <c r="L620" s="123"/>
      <c r="M620" s="123"/>
      <c r="N620" s="123"/>
    </row>
    <row r="621" spans="1:14" ht="23.45" customHeight="1" x14ac:dyDescent="0.25">
      <c r="J621" s="123"/>
      <c r="K621" s="123"/>
      <c r="L621" s="123"/>
      <c r="M621" s="123"/>
      <c r="N621" s="123"/>
    </row>
    <row r="622" spans="1:14" ht="23.45" customHeight="1" x14ac:dyDescent="0.25">
      <c r="J622" s="123"/>
      <c r="K622" s="123"/>
      <c r="L622" s="123"/>
      <c r="M622" s="123"/>
      <c r="N622" s="123"/>
    </row>
    <row r="623" spans="1:14" ht="23.45" customHeight="1" x14ac:dyDescent="0.25">
      <c r="J623" s="123"/>
      <c r="K623" s="123"/>
      <c r="L623" s="123"/>
      <c r="M623" s="123"/>
      <c r="N623" s="123"/>
    </row>
    <row r="624" spans="1:14" ht="23.45" customHeight="1" x14ac:dyDescent="0.25">
      <c r="J624" s="123"/>
      <c r="K624" s="123"/>
      <c r="L624" s="123"/>
      <c r="M624" s="123"/>
      <c r="N624" s="123"/>
    </row>
    <row r="637" spans="1:14" ht="23.45" customHeight="1" x14ac:dyDescent="0.25">
      <c r="A637" s="410" t="s">
        <v>104</v>
      </c>
      <c r="B637" s="410"/>
      <c r="C637" s="167" t="s">
        <v>105</v>
      </c>
      <c r="D637" s="167" t="s">
        <v>106</v>
      </c>
      <c r="E637" s="167" t="s">
        <v>107</v>
      </c>
      <c r="F637" s="167" t="s">
        <v>108</v>
      </c>
      <c r="G637" s="167" t="s">
        <v>15</v>
      </c>
      <c r="H637" s="167" t="s">
        <v>16</v>
      </c>
      <c r="I637" s="167" t="s">
        <v>17</v>
      </c>
      <c r="J637" s="168" t="s">
        <v>18</v>
      </c>
      <c r="K637" s="169" t="s">
        <v>19</v>
      </c>
      <c r="L637" s="169" t="s">
        <v>20</v>
      </c>
      <c r="M637" s="169" t="s">
        <v>109</v>
      </c>
      <c r="N637" s="169" t="s">
        <v>21</v>
      </c>
    </row>
    <row r="638" spans="1:14" ht="23.45" customHeight="1" x14ac:dyDescent="0.25">
      <c r="A638" s="403" t="s">
        <v>193</v>
      </c>
      <c r="B638" s="403"/>
      <c r="C638" s="185"/>
      <c r="D638" s="185"/>
      <c r="E638" s="185"/>
      <c r="F638" s="186"/>
      <c r="G638" s="186"/>
      <c r="H638" s="186">
        <v>2050</v>
      </c>
      <c r="I638" s="186">
        <v>388</v>
      </c>
      <c r="J638" s="186">
        <v>393</v>
      </c>
      <c r="K638" s="186">
        <v>388</v>
      </c>
      <c r="L638" s="229"/>
    </row>
    <row r="639" spans="1:14" ht="23.45" customHeight="1" x14ac:dyDescent="0.25">
      <c r="A639" s="403" t="s">
        <v>190</v>
      </c>
      <c r="B639" s="403"/>
      <c r="C639" s="187"/>
      <c r="D639" s="187"/>
      <c r="E639" s="185"/>
      <c r="F639" s="186"/>
      <c r="G639" s="186"/>
      <c r="H639" s="186">
        <v>1864</v>
      </c>
      <c r="I639" s="186">
        <v>358</v>
      </c>
      <c r="J639" s="186">
        <v>358</v>
      </c>
      <c r="K639" s="186">
        <v>328</v>
      </c>
      <c r="L639" s="229"/>
    </row>
    <row r="640" spans="1:14" ht="23.45" customHeight="1" x14ac:dyDescent="0.25">
      <c r="A640" s="411" t="s">
        <v>194</v>
      </c>
      <c r="B640" s="411"/>
      <c r="C640" s="212" t="e">
        <f>SUM(C639/C638)</f>
        <v>#DIV/0!</v>
      </c>
      <c r="D640" s="212" t="e">
        <f t="shared" ref="D640:N640" si="7">SUM(D639/D638)</f>
        <v>#DIV/0!</v>
      </c>
      <c r="E640" s="212" t="e">
        <f t="shared" si="7"/>
        <v>#DIV/0!</v>
      </c>
      <c r="F640" s="212" t="e">
        <f t="shared" si="7"/>
        <v>#DIV/0!</v>
      </c>
      <c r="G640" s="212" t="e">
        <f t="shared" si="7"/>
        <v>#DIV/0!</v>
      </c>
      <c r="H640" s="212">
        <f t="shared" si="7"/>
        <v>0.90926829268292686</v>
      </c>
      <c r="I640" s="212">
        <f t="shared" si="7"/>
        <v>0.92268041237113407</v>
      </c>
      <c r="J640" s="212">
        <f t="shared" si="7"/>
        <v>0.91094147582697205</v>
      </c>
      <c r="K640" s="212">
        <f t="shared" si="7"/>
        <v>0.84536082474226804</v>
      </c>
      <c r="L640" s="212" t="e">
        <f t="shared" si="7"/>
        <v>#DIV/0!</v>
      </c>
      <c r="M640" s="212" t="e">
        <f t="shared" si="7"/>
        <v>#DIV/0!</v>
      </c>
      <c r="N640" s="212" t="e">
        <f t="shared" si="7"/>
        <v>#DIV/0!</v>
      </c>
    </row>
    <row r="641" spans="1:14" ht="23.45" customHeight="1" x14ac:dyDescent="0.25">
      <c r="C641" s="144"/>
      <c r="D641" s="144"/>
      <c r="E641" s="144"/>
      <c r="F641" s="144"/>
      <c r="G641" s="144"/>
      <c r="H641" s="144"/>
      <c r="I641" s="144"/>
      <c r="J641" s="144"/>
      <c r="K641" s="144"/>
      <c r="M641" s="123"/>
      <c r="N641" s="123"/>
    </row>
    <row r="642" spans="1:14" ht="23.45" customHeight="1" x14ac:dyDescent="0.25">
      <c r="M642" s="123"/>
      <c r="N642" s="123"/>
    </row>
    <row r="643" spans="1:14" ht="23.45" customHeight="1" x14ac:dyDescent="0.25">
      <c r="M643" s="123"/>
      <c r="N643" s="123"/>
    </row>
    <row r="644" spans="1:14" ht="60.75" customHeight="1" x14ac:dyDescent="0.25">
      <c r="A644" s="125" t="s">
        <v>110</v>
      </c>
      <c r="B644" s="213" t="s">
        <v>441</v>
      </c>
      <c r="C644" s="140"/>
      <c r="D644" s="140"/>
      <c r="F644" s="406" t="s">
        <v>195</v>
      </c>
      <c r="G644" s="406"/>
      <c r="H644" s="406"/>
      <c r="I644" s="406"/>
      <c r="K644" s="140"/>
      <c r="L644" s="140"/>
      <c r="M644" s="123"/>
      <c r="N644" s="123"/>
    </row>
    <row r="645" spans="1:14" ht="23.45" customHeight="1" x14ac:dyDescent="0.25">
      <c r="A645" s="126" t="s">
        <v>112</v>
      </c>
      <c r="B645" s="214" t="e">
        <f>SUM(C640)</f>
        <v>#DIV/0!</v>
      </c>
      <c r="D645" s="204"/>
      <c r="F645" s="494" t="s">
        <v>442</v>
      </c>
      <c r="G645" s="495"/>
      <c r="H645" s="495"/>
      <c r="I645" s="496"/>
      <c r="K645" s="215"/>
      <c r="M645" s="123"/>
      <c r="N645" s="123"/>
    </row>
    <row r="646" spans="1:14" ht="23.45" customHeight="1" x14ac:dyDescent="0.25">
      <c r="A646" s="126" t="s">
        <v>106</v>
      </c>
      <c r="B646" s="214" t="e">
        <f>SUM(D640)</f>
        <v>#DIV/0!</v>
      </c>
      <c r="D646" s="204"/>
      <c r="F646" s="497"/>
      <c r="G646" s="498"/>
      <c r="H646" s="498"/>
      <c r="I646" s="499"/>
      <c r="M646" s="123"/>
      <c r="N646" s="123"/>
    </row>
    <row r="647" spans="1:14" ht="23.45" customHeight="1" x14ac:dyDescent="0.25">
      <c r="A647" s="126" t="s">
        <v>107</v>
      </c>
      <c r="B647" s="214" t="e">
        <f>SUM(E640)</f>
        <v>#DIV/0!</v>
      </c>
      <c r="D647" s="204"/>
      <c r="F647" s="497"/>
      <c r="G647" s="498"/>
      <c r="H647" s="498"/>
      <c r="I647" s="499"/>
      <c r="M647" s="123"/>
      <c r="N647" s="123"/>
    </row>
    <row r="648" spans="1:14" ht="23.45" customHeight="1" x14ac:dyDescent="0.25">
      <c r="A648" s="126" t="s">
        <v>108</v>
      </c>
      <c r="B648" s="214" t="e">
        <f>SUM(F640)</f>
        <v>#DIV/0!</v>
      </c>
      <c r="D648" s="204"/>
      <c r="F648" s="497"/>
      <c r="G648" s="498"/>
      <c r="H648" s="498"/>
      <c r="I648" s="499"/>
      <c r="J648" s="123"/>
      <c r="K648" s="123"/>
      <c r="L648" s="123"/>
      <c r="M648" s="123"/>
      <c r="N648" s="123"/>
    </row>
    <row r="649" spans="1:14" ht="23.45" customHeight="1" x14ac:dyDescent="0.25">
      <c r="A649" s="126" t="s">
        <v>15</v>
      </c>
      <c r="B649" s="214" t="e">
        <f>SUM(G640)</f>
        <v>#DIV/0!</v>
      </c>
      <c r="D649" s="204"/>
      <c r="F649" s="497"/>
      <c r="G649" s="498"/>
      <c r="H649" s="498"/>
      <c r="I649" s="499"/>
      <c r="J649" s="123"/>
      <c r="K649" s="123"/>
      <c r="L649" s="123"/>
      <c r="M649" s="123"/>
      <c r="N649" s="123"/>
    </row>
    <row r="650" spans="1:14" ht="23.45" customHeight="1" x14ac:dyDescent="0.25">
      <c r="A650" s="126" t="s">
        <v>16</v>
      </c>
      <c r="B650" s="214">
        <f>SUM(H640)</f>
        <v>0.90926829268292686</v>
      </c>
      <c r="D650" s="204"/>
      <c r="F650" s="497"/>
      <c r="G650" s="498"/>
      <c r="H650" s="498"/>
      <c r="I650" s="499"/>
      <c r="J650" s="123"/>
      <c r="K650" s="123"/>
      <c r="L650" s="123"/>
      <c r="M650" s="123"/>
      <c r="N650" s="123"/>
    </row>
    <row r="651" spans="1:14" ht="23.45" customHeight="1" x14ac:dyDescent="0.25">
      <c r="A651" s="126" t="s">
        <v>17</v>
      </c>
      <c r="B651" s="214">
        <f>SUM(I640)</f>
        <v>0.92268041237113407</v>
      </c>
      <c r="D651" s="204"/>
      <c r="F651" s="497"/>
      <c r="G651" s="498"/>
      <c r="H651" s="498"/>
      <c r="I651" s="499"/>
      <c r="J651" s="123"/>
      <c r="K651" s="123"/>
      <c r="L651" s="123"/>
      <c r="M651" s="123"/>
      <c r="N651" s="123"/>
    </row>
    <row r="652" spans="1:14" ht="23.45" customHeight="1" x14ac:dyDescent="0.25">
      <c r="A652" s="126" t="s">
        <v>18</v>
      </c>
      <c r="B652" s="214">
        <f>SUM(J640)</f>
        <v>0.91094147582697205</v>
      </c>
      <c r="D652" s="204"/>
      <c r="F652" s="497"/>
      <c r="G652" s="498"/>
      <c r="H652" s="498"/>
      <c r="I652" s="499"/>
      <c r="J652" s="123"/>
      <c r="K652" s="123"/>
      <c r="L652" s="123"/>
      <c r="M652" s="123"/>
      <c r="N652" s="123"/>
    </row>
    <row r="653" spans="1:14" ht="23.45" customHeight="1" x14ac:dyDescent="0.25">
      <c r="A653" s="126" t="s">
        <v>19</v>
      </c>
      <c r="B653" s="214">
        <f>SUM(K640)</f>
        <v>0.84536082474226804</v>
      </c>
      <c r="D653" s="204"/>
      <c r="F653" s="497"/>
      <c r="G653" s="498"/>
      <c r="H653" s="498"/>
      <c r="I653" s="499"/>
      <c r="J653" s="123"/>
      <c r="K653" s="123"/>
      <c r="L653" s="123"/>
      <c r="M653" s="123"/>
      <c r="N653" s="123"/>
    </row>
    <row r="654" spans="1:14" ht="23.45" customHeight="1" x14ac:dyDescent="0.25">
      <c r="A654" s="126" t="s">
        <v>20</v>
      </c>
      <c r="B654" s="214" t="e">
        <f>SUM(L640)</f>
        <v>#DIV/0!</v>
      </c>
      <c r="D654" s="204"/>
      <c r="F654" s="497"/>
      <c r="G654" s="498"/>
      <c r="H654" s="498"/>
      <c r="I654" s="499"/>
      <c r="J654" s="123"/>
      <c r="K654" s="123"/>
      <c r="L654" s="123"/>
      <c r="M654" s="123"/>
      <c r="N654" s="123"/>
    </row>
    <row r="655" spans="1:14" ht="23.45" customHeight="1" x14ac:dyDescent="0.25">
      <c r="A655" s="126" t="s">
        <v>109</v>
      </c>
      <c r="B655" s="214" t="e">
        <f>SUM(M640)</f>
        <v>#DIV/0!</v>
      </c>
      <c r="D655" s="204"/>
      <c r="F655" s="497"/>
      <c r="G655" s="498"/>
      <c r="H655" s="498"/>
      <c r="I655" s="499"/>
      <c r="J655" s="123"/>
      <c r="K655" s="123"/>
      <c r="L655" s="123"/>
      <c r="M655" s="123"/>
      <c r="N655" s="123"/>
    </row>
    <row r="656" spans="1:14" ht="23.45" customHeight="1" x14ac:dyDescent="0.25">
      <c r="A656" s="126" t="s">
        <v>21</v>
      </c>
      <c r="B656" s="214" t="e">
        <f>SUM(N640)</f>
        <v>#DIV/0!</v>
      </c>
      <c r="D656" s="204"/>
      <c r="F656" s="497"/>
      <c r="G656" s="498"/>
      <c r="H656" s="498"/>
      <c r="I656" s="499"/>
      <c r="J656" s="123"/>
      <c r="K656" s="123"/>
      <c r="L656" s="123"/>
      <c r="M656" s="123"/>
      <c r="N656" s="123"/>
    </row>
    <row r="657" spans="1:14" ht="23.45" customHeight="1" x14ac:dyDescent="0.25">
      <c r="A657" s="142" t="s">
        <v>113</v>
      </c>
      <c r="B657" s="197" t="e">
        <f>SUM(C638:N638)/C639:N639</f>
        <v>#VALUE!</v>
      </c>
      <c r="D657" s="198"/>
      <c r="F657" s="497"/>
      <c r="G657" s="498"/>
      <c r="H657" s="498"/>
      <c r="I657" s="499"/>
      <c r="J657" s="123"/>
      <c r="K657" s="123"/>
      <c r="L657" s="123"/>
      <c r="M657" s="123"/>
      <c r="N657" s="123"/>
    </row>
    <row r="658" spans="1:14" ht="23.45" customHeight="1" x14ac:dyDescent="0.25">
      <c r="A658" s="142" t="s">
        <v>114</v>
      </c>
      <c r="B658" s="216" t="e">
        <f>SUM(C638:H638)/C639:H639</f>
        <v>#VALUE!</v>
      </c>
      <c r="D658" s="203"/>
      <c r="F658" s="497"/>
      <c r="G658" s="498"/>
      <c r="H658" s="498"/>
      <c r="I658" s="499"/>
      <c r="J658" s="123"/>
      <c r="K658" s="123"/>
      <c r="L658" s="123"/>
      <c r="M658" s="123"/>
      <c r="N658" s="123"/>
    </row>
    <row r="659" spans="1:14" ht="23.45" customHeight="1" x14ac:dyDescent="0.25">
      <c r="A659" s="142" t="s">
        <v>115</v>
      </c>
      <c r="B659" s="216" t="e">
        <f>SUM(I638:N638)/I639:N639</f>
        <v>#VALUE!</v>
      </c>
      <c r="D659" s="203"/>
      <c r="F659" s="497"/>
      <c r="G659" s="498"/>
      <c r="H659" s="498"/>
      <c r="I659" s="499"/>
      <c r="J659" s="123"/>
      <c r="K659" s="123"/>
      <c r="L659" s="123"/>
      <c r="M659" s="123"/>
      <c r="N659" s="123"/>
    </row>
    <row r="660" spans="1:14" ht="23.45" customHeight="1" x14ac:dyDescent="0.25">
      <c r="A660" s="142" t="s">
        <v>116</v>
      </c>
      <c r="B660" s="217" t="e">
        <f>SUM(C638:E638)/C639:E639</f>
        <v>#VALUE!</v>
      </c>
      <c r="D660" s="218"/>
      <c r="F660" s="497"/>
      <c r="G660" s="498"/>
      <c r="H660" s="498"/>
      <c r="I660" s="499"/>
      <c r="J660" s="123"/>
      <c r="K660" s="123"/>
      <c r="L660" s="123"/>
      <c r="M660" s="123"/>
      <c r="N660" s="123"/>
    </row>
    <row r="661" spans="1:14" ht="23.45" customHeight="1" x14ac:dyDescent="0.25">
      <c r="A661" s="142" t="s">
        <v>117</v>
      </c>
      <c r="B661" s="216" t="e">
        <f>SUM(F638:H638)/F639:H639</f>
        <v>#VALUE!</v>
      </c>
      <c r="D661" s="203"/>
      <c r="F661" s="497"/>
      <c r="G661" s="498"/>
      <c r="H661" s="498"/>
      <c r="I661" s="499"/>
      <c r="J661" s="123"/>
      <c r="K661" s="123"/>
      <c r="L661" s="123"/>
      <c r="M661" s="123"/>
      <c r="N661" s="123"/>
    </row>
    <row r="662" spans="1:14" ht="23.45" customHeight="1" x14ac:dyDescent="0.25">
      <c r="A662" s="142" t="s">
        <v>118</v>
      </c>
      <c r="B662" s="216" t="e">
        <f>SUM(I638:K638)/I639:K639</f>
        <v>#VALUE!</v>
      </c>
      <c r="D662" s="203"/>
      <c r="F662" s="497"/>
      <c r="G662" s="498"/>
      <c r="H662" s="498"/>
      <c r="I662" s="499"/>
      <c r="J662" s="123"/>
      <c r="K662" s="123"/>
      <c r="L662" s="123"/>
      <c r="M662" s="123"/>
      <c r="N662" s="123"/>
    </row>
    <row r="663" spans="1:14" ht="23.45" customHeight="1" x14ac:dyDescent="0.25">
      <c r="A663" s="142" t="s">
        <v>119</v>
      </c>
      <c r="B663" s="216" t="e">
        <f>SUM(L638:N638)/L639:N639</f>
        <v>#VALUE!</v>
      </c>
      <c r="D663" s="203"/>
      <c r="F663" s="500"/>
      <c r="G663" s="501"/>
      <c r="H663" s="501"/>
      <c r="I663" s="502"/>
      <c r="J663" s="123"/>
      <c r="K663" s="123"/>
      <c r="L663" s="123"/>
      <c r="M663" s="123"/>
      <c r="N663" s="123"/>
    </row>
    <row r="664" spans="1:14" ht="23.45" customHeight="1" x14ac:dyDescent="0.25">
      <c r="M664" s="123"/>
      <c r="N664" s="123"/>
    </row>
    <row r="665" spans="1:14" ht="23.45" customHeight="1" x14ac:dyDescent="0.25">
      <c r="M665" s="123"/>
      <c r="N665" s="123"/>
    </row>
    <row r="666" spans="1:14" ht="23.45" customHeight="1" x14ac:dyDescent="0.25">
      <c r="A666" s="372" t="s">
        <v>120</v>
      </c>
      <c r="B666" s="372"/>
      <c r="C666" s="372"/>
      <c r="D666" s="372"/>
      <c r="E666" s="372"/>
      <c r="F666" s="358" t="s">
        <v>13</v>
      </c>
      <c r="G666" s="358"/>
      <c r="H666" s="358"/>
      <c r="I666" s="358"/>
      <c r="J666" s="372" t="s">
        <v>14</v>
      </c>
      <c r="K666" s="372"/>
      <c r="L666" s="123"/>
      <c r="M666" s="123"/>
      <c r="N666" s="123"/>
    </row>
    <row r="667" spans="1:14" ht="23.45" customHeight="1" x14ac:dyDescent="0.25">
      <c r="A667" s="372"/>
      <c r="B667" s="372"/>
      <c r="C667" s="372"/>
      <c r="D667" s="372"/>
      <c r="E667" s="372"/>
      <c r="F667" s="358"/>
      <c r="G667" s="358"/>
      <c r="H667" s="358"/>
      <c r="I667" s="358"/>
      <c r="J667" s="372"/>
      <c r="K667" s="372"/>
      <c r="L667" s="123"/>
      <c r="M667" s="123"/>
      <c r="N667" s="123"/>
    </row>
    <row r="668" spans="1:14" ht="23.45" customHeight="1" x14ac:dyDescent="0.25">
      <c r="A668" s="372"/>
      <c r="B668" s="372"/>
      <c r="C668" s="372"/>
      <c r="D668" s="372"/>
      <c r="E668" s="372"/>
      <c r="F668" s="358"/>
      <c r="G668" s="358"/>
      <c r="H668" s="358"/>
      <c r="I668" s="358"/>
      <c r="J668" s="372"/>
      <c r="K668" s="372"/>
      <c r="L668" s="123"/>
      <c r="M668" s="123"/>
      <c r="N668" s="123"/>
    </row>
    <row r="669" spans="1:14" ht="23.45" customHeight="1" x14ac:dyDescent="0.25">
      <c r="A669" s="372" t="s">
        <v>121</v>
      </c>
      <c r="B669" s="372"/>
      <c r="C669" s="372"/>
      <c r="D669" s="372"/>
      <c r="E669" s="372"/>
      <c r="F669" s="358"/>
      <c r="G669" s="358"/>
      <c r="H669" s="358"/>
      <c r="I669" s="358"/>
      <c r="J669" s="372" t="s">
        <v>122</v>
      </c>
      <c r="K669" s="372"/>
      <c r="L669" s="123"/>
      <c r="M669" s="123"/>
      <c r="N669" s="123"/>
    </row>
    <row r="670" spans="1:14" ht="23.45" customHeight="1" x14ac:dyDescent="0.25">
      <c r="A670" s="372"/>
      <c r="B670" s="372"/>
      <c r="C670" s="372"/>
      <c r="D670" s="372"/>
      <c r="E670" s="372"/>
      <c r="F670" s="358"/>
      <c r="G670" s="358"/>
      <c r="H670" s="358"/>
      <c r="I670" s="358"/>
      <c r="J670" s="372"/>
      <c r="K670" s="372"/>
      <c r="L670" s="123"/>
      <c r="M670" s="123"/>
      <c r="N670" s="123"/>
    </row>
    <row r="671" spans="1:14" ht="23.45" customHeight="1" x14ac:dyDescent="0.25">
      <c r="A671" s="372"/>
      <c r="B671" s="372"/>
      <c r="C671" s="372"/>
      <c r="D671" s="372"/>
      <c r="E671" s="372"/>
      <c r="F671" s="358"/>
      <c r="G671" s="358"/>
      <c r="H671" s="358"/>
      <c r="I671" s="358"/>
      <c r="J671" s="372"/>
      <c r="K671" s="372"/>
      <c r="L671" s="123"/>
      <c r="M671" s="123"/>
      <c r="N671" s="123"/>
    </row>
  </sheetData>
  <mergeCells count="482">
    <mergeCell ref="J406:K408"/>
    <mergeCell ref="J409:K411"/>
    <mergeCell ref="A448:B448"/>
    <mergeCell ref="C448:D448"/>
    <mergeCell ref="A518:B518"/>
    <mergeCell ref="C518:E518"/>
    <mergeCell ref="F518:I518"/>
    <mergeCell ref="B512:E512"/>
    <mergeCell ref="F512:I516"/>
    <mergeCell ref="B513:E513"/>
    <mergeCell ref="B514:E514"/>
    <mergeCell ref="B515:E515"/>
    <mergeCell ref="B516:E516"/>
    <mergeCell ref="A504:B504"/>
    <mergeCell ref="C504:E504"/>
    <mergeCell ref="G504:I504"/>
    <mergeCell ref="A466:B466"/>
    <mergeCell ref="A467:B467"/>
    <mergeCell ref="F470:I470"/>
    <mergeCell ref="F471:I489"/>
    <mergeCell ref="C484:D484"/>
    <mergeCell ref="C485:D485"/>
    <mergeCell ref="C486:D486"/>
    <mergeCell ref="C487:D487"/>
    <mergeCell ref="A181:B181"/>
    <mergeCell ref="C181:E181"/>
    <mergeCell ref="F181:I181"/>
    <mergeCell ref="A1:B4"/>
    <mergeCell ref="C1:G2"/>
    <mergeCell ref="H1:K2"/>
    <mergeCell ref="C3:G4"/>
    <mergeCell ref="A19:D19"/>
    <mergeCell ref="E19:G19"/>
    <mergeCell ref="H19:K19"/>
    <mergeCell ref="A42:B42"/>
    <mergeCell ref="A43:B43"/>
    <mergeCell ref="A44:B44"/>
    <mergeCell ref="A45:B45"/>
    <mergeCell ref="A47:B47"/>
    <mergeCell ref="F47:I47"/>
    <mergeCell ref="A48:B48"/>
    <mergeCell ref="A87:E87"/>
    <mergeCell ref="F87:I87"/>
    <mergeCell ref="J67:N69"/>
    <mergeCell ref="A70:E72"/>
    <mergeCell ref="J70:N72"/>
    <mergeCell ref="A75:B78"/>
    <mergeCell ref="C75:G76"/>
    <mergeCell ref="A269:B269"/>
    <mergeCell ref="C269:E269"/>
    <mergeCell ref="F269:I269"/>
    <mergeCell ref="B263:E263"/>
    <mergeCell ref="F263:I267"/>
    <mergeCell ref="B264:E264"/>
    <mergeCell ref="B265:E265"/>
    <mergeCell ref="B266:E266"/>
    <mergeCell ref="B267:E267"/>
    <mergeCell ref="C488:D488"/>
    <mergeCell ref="C489:D489"/>
    <mergeCell ref="A547:B547"/>
    <mergeCell ref="A548:B548"/>
    <mergeCell ref="F552:I552"/>
    <mergeCell ref="F553:I571"/>
    <mergeCell ref="C566:D566"/>
    <mergeCell ref="C567:D567"/>
    <mergeCell ref="C568:D568"/>
    <mergeCell ref="C569:D569"/>
    <mergeCell ref="C570:D570"/>
    <mergeCell ref="C571:D571"/>
    <mergeCell ref="A526:B526"/>
    <mergeCell ref="C526:D526"/>
    <mergeCell ref="E526:F526"/>
    <mergeCell ref="H526:I526"/>
    <mergeCell ref="A545:B545"/>
    <mergeCell ref="A546:B546"/>
    <mergeCell ref="H520:I521"/>
    <mergeCell ref="A524:B524"/>
    <mergeCell ref="C524:D524"/>
    <mergeCell ref="E524:F524"/>
    <mergeCell ref="H524:I524"/>
    <mergeCell ref="A525:B525"/>
    <mergeCell ref="A605:B605"/>
    <mergeCell ref="C605:E605"/>
    <mergeCell ref="F605:I605"/>
    <mergeCell ref="A598:E598"/>
    <mergeCell ref="F598:I598"/>
    <mergeCell ref="B599:E599"/>
    <mergeCell ref="F599:I603"/>
    <mergeCell ref="B600:E600"/>
    <mergeCell ref="B601:E601"/>
    <mergeCell ref="B602:E602"/>
    <mergeCell ref="B603:E603"/>
    <mergeCell ref="J666:K668"/>
    <mergeCell ref="A669:E671"/>
    <mergeCell ref="J669:K671"/>
    <mergeCell ref="A639:B639"/>
    <mergeCell ref="A640:B640"/>
    <mergeCell ref="F644:I644"/>
    <mergeCell ref="F645:I663"/>
    <mergeCell ref="A666:E668"/>
    <mergeCell ref="F666:I671"/>
    <mergeCell ref="A613:B613"/>
    <mergeCell ref="C613:D613"/>
    <mergeCell ref="E613:F613"/>
    <mergeCell ref="H613:I613"/>
    <mergeCell ref="A637:B637"/>
    <mergeCell ref="A638:B638"/>
    <mergeCell ref="H607:I608"/>
    <mergeCell ref="A611:B611"/>
    <mergeCell ref="C611:D611"/>
    <mergeCell ref="E611:F611"/>
    <mergeCell ref="H611:I611"/>
    <mergeCell ref="A612:B612"/>
    <mergeCell ref="C612:D612"/>
    <mergeCell ref="E612:F612"/>
    <mergeCell ref="H612:I612"/>
    <mergeCell ref="A606:B608"/>
    <mergeCell ref="F606:G606"/>
    <mergeCell ref="H606:I606"/>
    <mergeCell ref="C607:C608"/>
    <mergeCell ref="D607:D608"/>
    <mergeCell ref="E607:E608"/>
    <mergeCell ref="F607:G608"/>
    <mergeCell ref="C591:E591"/>
    <mergeCell ref="G591:I591"/>
    <mergeCell ref="A592:I592"/>
    <mergeCell ref="A594:I597"/>
    <mergeCell ref="A574:E576"/>
    <mergeCell ref="F574:I579"/>
    <mergeCell ref="J574:K576"/>
    <mergeCell ref="A577:E579"/>
    <mergeCell ref="J577:K579"/>
    <mergeCell ref="A586:B589"/>
    <mergeCell ref="C586:G587"/>
    <mergeCell ref="H586:I587"/>
    <mergeCell ref="C588:G589"/>
    <mergeCell ref="H588:I589"/>
    <mergeCell ref="A590:I590"/>
    <mergeCell ref="A591:B591"/>
    <mergeCell ref="C525:D525"/>
    <mergeCell ref="E525:F525"/>
    <mergeCell ref="H525:I525"/>
    <mergeCell ref="A519:B521"/>
    <mergeCell ref="F519:G519"/>
    <mergeCell ref="H519:I519"/>
    <mergeCell ref="C520:C521"/>
    <mergeCell ref="D520:D521"/>
    <mergeCell ref="E520:E521"/>
    <mergeCell ref="F520:G521"/>
    <mergeCell ref="A505:I505"/>
    <mergeCell ref="A507:I510"/>
    <mergeCell ref="A511:E511"/>
    <mergeCell ref="F511:I511"/>
    <mergeCell ref="A499:B502"/>
    <mergeCell ref="C499:G500"/>
    <mergeCell ref="H499:I500"/>
    <mergeCell ref="C501:G502"/>
    <mergeCell ref="H501:I502"/>
    <mergeCell ref="A503:I503"/>
    <mergeCell ref="E448:F448"/>
    <mergeCell ref="H448:I448"/>
    <mergeCell ref="A464:B464"/>
    <mergeCell ref="R464:R465"/>
    <mergeCell ref="A465:B465"/>
    <mergeCell ref="H442:I443"/>
    <mergeCell ref="A446:B446"/>
    <mergeCell ref="C446:D446"/>
    <mergeCell ref="E446:F446"/>
    <mergeCell ref="H446:I446"/>
    <mergeCell ref="A447:B447"/>
    <mergeCell ref="C447:D447"/>
    <mergeCell ref="E447:F447"/>
    <mergeCell ref="H447:I447"/>
    <mergeCell ref="A440:B440"/>
    <mergeCell ref="C440:E440"/>
    <mergeCell ref="F440:I440"/>
    <mergeCell ref="A441:B443"/>
    <mergeCell ref="F441:G441"/>
    <mergeCell ref="H441:I441"/>
    <mergeCell ref="C442:C443"/>
    <mergeCell ref="D442:D443"/>
    <mergeCell ref="E442:E443"/>
    <mergeCell ref="F442:G443"/>
    <mergeCell ref="F433:I433"/>
    <mergeCell ref="B434:E434"/>
    <mergeCell ref="F434:I438"/>
    <mergeCell ref="B435:E435"/>
    <mergeCell ref="B436:E436"/>
    <mergeCell ref="B437:E437"/>
    <mergeCell ref="B438:E438"/>
    <mergeCell ref="A425:I425"/>
    <mergeCell ref="A426:B426"/>
    <mergeCell ref="C426:E426"/>
    <mergeCell ref="G426:I426"/>
    <mergeCell ref="A427:I427"/>
    <mergeCell ref="A429:I432"/>
    <mergeCell ref="A433:E433"/>
    <mergeCell ref="A421:B424"/>
    <mergeCell ref="C421:G422"/>
    <mergeCell ref="H421:I422"/>
    <mergeCell ref="C423:G424"/>
    <mergeCell ref="H423:I424"/>
    <mergeCell ref="A379:B379"/>
    <mergeCell ref="A380:B380"/>
    <mergeCell ref="F384:I384"/>
    <mergeCell ref="F385:I403"/>
    <mergeCell ref="C398:D398"/>
    <mergeCell ref="C399:D399"/>
    <mergeCell ref="C400:D400"/>
    <mergeCell ref="C401:D401"/>
    <mergeCell ref="C402:D402"/>
    <mergeCell ref="C403:D403"/>
    <mergeCell ref="A406:E408"/>
    <mergeCell ref="F406:I411"/>
    <mergeCell ref="A409:E411"/>
    <mergeCell ref="A378:B378"/>
    <mergeCell ref="H352:I353"/>
    <mergeCell ref="A356:B356"/>
    <mergeCell ref="C356:D356"/>
    <mergeCell ref="E356:F356"/>
    <mergeCell ref="H356:I356"/>
    <mergeCell ref="A357:B357"/>
    <mergeCell ref="C357:D357"/>
    <mergeCell ref="E357:F357"/>
    <mergeCell ref="H357:I357"/>
    <mergeCell ref="A358:B358"/>
    <mergeCell ref="C358:D358"/>
    <mergeCell ref="E358:F358"/>
    <mergeCell ref="H358:I358"/>
    <mergeCell ref="A377:B377"/>
    <mergeCell ref="A350:B350"/>
    <mergeCell ref="C350:E350"/>
    <mergeCell ref="F350:I350"/>
    <mergeCell ref="A351:B353"/>
    <mergeCell ref="F351:G351"/>
    <mergeCell ref="H351:I351"/>
    <mergeCell ref="C352:C353"/>
    <mergeCell ref="D352:D353"/>
    <mergeCell ref="E352:E353"/>
    <mergeCell ref="F352:G353"/>
    <mergeCell ref="A344:E344"/>
    <mergeCell ref="F344:I344"/>
    <mergeCell ref="B345:E345"/>
    <mergeCell ref="F345:I349"/>
    <mergeCell ref="B346:E346"/>
    <mergeCell ref="B347:E347"/>
    <mergeCell ref="B348:E348"/>
    <mergeCell ref="B349:E349"/>
    <mergeCell ref="A336:I336"/>
    <mergeCell ref="A337:B337"/>
    <mergeCell ref="C337:E337"/>
    <mergeCell ref="G337:I337"/>
    <mergeCell ref="A338:I338"/>
    <mergeCell ref="A340:I343"/>
    <mergeCell ref="C321:D321"/>
    <mergeCell ref="A332:B335"/>
    <mergeCell ref="C332:G333"/>
    <mergeCell ref="H332:I333"/>
    <mergeCell ref="C334:G335"/>
    <mergeCell ref="H334:I335"/>
    <mergeCell ref="A296:B296"/>
    <mergeCell ref="A297:B297"/>
    <mergeCell ref="A298:B298"/>
    <mergeCell ref="A299:B299"/>
    <mergeCell ref="F302:I302"/>
    <mergeCell ref="F303:I321"/>
    <mergeCell ref="C316:D316"/>
    <mergeCell ref="C317:D317"/>
    <mergeCell ref="C318:D318"/>
    <mergeCell ref="C319:D319"/>
    <mergeCell ref="C320:D320"/>
    <mergeCell ref="A277:B277"/>
    <mergeCell ref="C277:D277"/>
    <mergeCell ref="E277:F277"/>
    <mergeCell ref="H277:I277"/>
    <mergeCell ref="A278:B278"/>
    <mergeCell ref="C278:D278"/>
    <mergeCell ref="E278:F278"/>
    <mergeCell ref="H278:I278"/>
    <mergeCell ref="H271:I272"/>
    <mergeCell ref="A275:B275"/>
    <mergeCell ref="C275:D275"/>
    <mergeCell ref="E275:F275"/>
    <mergeCell ref="H275:I275"/>
    <mergeCell ref="A276:B276"/>
    <mergeCell ref="C276:D276"/>
    <mergeCell ref="E276:F276"/>
    <mergeCell ref="H276:I276"/>
    <mergeCell ref="A270:B272"/>
    <mergeCell ref="F270:G270"/>
    <mergeCell ref="H270:I270"/>
    <mergeCell ref="C271:C272"/>
    <mergeCell ref="D271:D272"/>
    <mergeCell ref="E271:E272"/>
    <mergeCell ref="F271:G272"/>
    <mergeCell ref="F262:I262"/>
    <mergeCell ref="A250:B253"/>
    <mergeCell ref="C250:G251"/>
    <mergeCell ref="H250:I251"/>
    <mergeCell ref="C252:G253"/>
    <mergeCell ref="H252:I253"/>
    <mergeCell ref="A254:I254"/>
    <mergeCell ref="C239:D239"/>
    <mergeCell ref="C240:D240"/>
    <mergeCell ref="A243:E245"/>
    <mergeCell ref="F243:I248"/>
    <mergeCell ref="A255:B255"/>
    <mergeCell ref="C255:E255"/>
    <mergeCell ref="G255:I255"/>
    <mergeCell ref="A256:I256"/>
    <mergeCell ref="A258:I261"/>
    <mergeCell ref="A262:E262"/>
    <mergeCell ref="J243:K245"/>
    <mergeCell ref="A246:E248"/>
    <mergeCell ref="J246:K248"/>
    <mergeCell ref="A214:B214"/>
    <mergeCell ref="A215:B215"/>
    <mergeCell ref="A216:B216"/>
    <mergeCell ref="A217:B217"/>
    <mergeCell ref="F221:I221"/>
    <mergeCell ref="F222:I240"/>
    <mergeCell ref="C235:D235"/>
    <mergeCell ref="C236:D236"/>
    <mergeCell ref="C237:D237"/>
    <mergeCell ref="C238:D238"/>
    <mergeCell ref="C190:D190"/>
    <mergeCell ref="E190:F190"/>
    <mergeCell ref="H190:I190"/>
    <mergeCell ref="H183:I184"/>
    <mergeCell ref="A187:B187"/>
    <mergeCell ref="C187:D187"/>
    <mergeCell ref="E187:F187"/>
    <mergeCell ref="H187:I187"/>
    <mergeCell ref="A188:B188"/>
    <mergeCell ref="C188:D188"/>
    <mergeCell ref="E188:F188"/>
    <mergeCell ref="H188:I188"/>
    <mergeCell ref="A182:B184"/>
    <mergeCell ref="F182:G182"/>
    <mergeCell ref="H182:I182"/>
    <mergeCell ref="C183:C184"/>
    <mergeCell ref="D183:D184"/>
    <mergeCell ref="E183:E184"/>
    <mergeCell ref="F183:G184"/>
    <mergeCell ref="A189:B189"/>
    <mergeCell ref="C189:D189"/>
    <mergeCell ref="E189:F189"/>
    <mergeCell ref="H189:I189"/>
    <mergeCell ref="A190:B190"/>
    <mergeCell ref="A174:E174"/>
    <mergeCell ref="F174:I174"/>
    <mergeCell ref="B175:E175"/>
    <mergeCell ref="F175:I179"/>
    <mergeCell ref="B176:E176"/>
    <mergeCell ref="B177:E177"/>
    <mergeCell ref="B178:E178"/>
    <mergeCell ref="B179:E179"/>
    <mergeCell ref="A166:I166"/>
    <mergeCell ref="A167:B167"/>
    <mergeCell ref="C167:E167"/>
    <mergeCell ref="G167:I167"/>
    <mergeCell ref="A168:I168"/>
    <mergeCell ref="A170:I173"/>
    <mergeCell ref="A152:E154"/>
    <mergeCell ref="F152:I157"/>
    <mergeCell ref="J152:K154"/>
    <mergeCell ref="A155:E157"/>
    <mergeCell ref="J155:K157"/>
    <mergeCell ref="A162:B165"/>
    <mergeCell ref="C162:G163"/>
    <mergeCell ref="H162:I163"/>
    <mergeCell ref="C164:G165"/>
    <mergeCell ref="H164:I165"/>
    <mergeCell ref="A125:B125"/>
    <mergeCell ref="A126:B126"/>
    <mergeCell ref="F130:I130"/>
    <mergeCell ref="F131:I149"/>
    <mergeCell ref="C144:D144"/>
    <mergeCell ref="C145:D145"/>
    <mergeCell ref="C146:D146"/>
    <mergeCell ref="C147:D147"/>
    <mergeCell ref="C148:D148"/>
    <mergeCell ref="C149:D149"/>
    <mergeCell ref="A99:B99"/>
    <mergeCell ref="C99:D99"/>
    <mergeCell ref="E99:F99"/>
    <mergeCell ref="H99:I99"/>
    <mergeCell ref="A123:B123"/>
    <mergeCell ref="A124:B124"/>
    <mergeCell ref="H95:I96"/>
    <mergeCell ref="A97:B97"/>
    <mergeCell ref="C97:D97"/>
    <mergeCell ref="E97:F97"/>
    <mergeCell ref="H97:I97"/>
    <mergeCell ref="A98:B98"/>
    <mergeCell ref="C98:D98"/>
    <mergeCell ref="E98:F98"/>
    <mergeCell ref="H98:I98"/>
    <mergeCell ref="A93:B93"/>
    <mergeCell ref="C93:E93"/>
    <mergeCell ref="F93:I93"/>
    <mergeCell ref="A94:B96"/>
    <mergeCell ref="F94:G94"/>
    <mergeCell ref="H94:I94"/>
    <mergeCell ref="C95:C96"/>
    <mergeCell ref="D95:D96"/>
    <mergeCell ref="E95:E96"/>
    <mergeCell ref="F95:G96"/>
    <mergeCell ref="B88:E88"/>
    <mergeCell ref="F88:I92"/>
    <mergeCell ref="B89:E89"/>
    <mergeCell ref="B90:E90"/>
    <mergeCell ref="B91:E91"/>
    <mergeCell ref="B92:E92"/>
    <mergeCell ref="A79:I79"/>
    <mergeCell ref="A80:B80"/>
    <mergeCell ref="C80:E80"/>
    <mergeCell ref="G80:I80"/>
    <mergeCell ref="A81:I81"/>
    <mergeCell ref="A83:I86"/>
    <mergeCell ref="H77:I78"/>
    <mergeCell ref="A63:B63"/>
    <mergeCell ref="A64:B64"/>
    <mergeCell ref="A65:B65"/>
    <mergeCell ref="A66:B66"/>
    <mergeCell ref="A67:E69"/>
    <mergeCell ref="F67:I72"/>
    <mergeCell ref="A57:B57"/>
    <mergeCell ref="A58:B58"/>
    <mergeCell ref="A59:B59"/>
    <mergeCell ref="A60:B60"/>
    <mergeCell ref="A61:B61"/>
    <mergeCell ref="A62:B62"/>
    <mergeCell ref="F48:N66"/>
    <mergeCell ref="A49:B49"/>
    <mergeCell ref="A50:B50"/>
    <mergeCell ref="A51:B51"/>
    <mergeCell ref="A52:B52"/>
    <mergeCell ref="A53:B53"/>
    <mergeCell ref="A54:B54"/>
    <mergeCell ref="A55:B55"/>
    <mergeCell ref="A56:B56"/>
    <mergeCell ref="H75:I76"/>
    <mergeCell ref="C77:G78"/>
    <mergeCell ref="A25:D25"/>
    <mergeCell ref="E25:F25"/>
    <mergeCell ref="G25:H25"/>
    <mergeCell ref="J25:K25"/>
    <mergeCell ref="T34:T35"/>
    <mergeCell ref="T38:T39"/>
    <mergeCell ref="J21:K22"/>
    <mergeCell ref="A23:D23"/>
    <mergeCell ref="E23:F23"/>
    <mergeCell ref="G23:H23"/>
    <mergeCell ref="J23:K23"/>
    <mergeCell ref="A24:D24"/>
    <mergeCell ref="E24:F24"/>
    <mergeCell ref="G24:H24"/>
    <mergeCell ref="J24:K24"/>
    <mergeCell ref="A20:D22"/>
    <mergeCell ref="H20:I20"/>
    <mergeCell ref="J20:K20"/>
    <mergeCell ref="E21:E22"/>
    <mergeCell ref="F21:F22"/>
    <mergeCell ref="G21:G22"/>
    <mergeCell ref="H21:I22"/>
    <mergeCell ref="H3:K4"/>
    <mergeCell ref="A5:K5"/>
    <mergeCell ref="A12:E12"/>
    <mergeCell ref="F12:K12"/>
    <mergeCell ref="B13:E13"/>
    <mergeCell ref="F13:K17"/>
    <mergeCell ref="B14:E14"/>
    <mergeCell ref="B15:E15"/>
    <mergeCell ref="B16:E16"/>
    <mergeCell ref="B17:E17"/>
    <mergeCell ref="A6:B6"/>
    <mergeCell ref="C6:E6"/>
    <mergeCell ref="F6:G6"/>
    <mergeCell ref="H6:K6"/>
    <mergeCell ref="A7:K7"/>
    <mergeCell ref="A8:K11"/>
  </mergeCells>
  <pageMargins left="0.7" right="0.7" top="0.75" bottom="0.75" header="0.3" footer="0.3"/>
  <pageSetup orientation="portrait" horizontalDpi="360"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25"/>
  <sheetViews>
    <sheetView tabSelected="1" zoomScale="70" zoomScaleNormal="70" workbookViewId="0">
      <selection activeCell="Q11" sqref="Q11"/>
    </sheetView>
  </sheetViews>
  <sheetFormatPr baseColWidth="10" defaultRowHeight="15" x14ac:dyDescent="0.25"/>
  <cols>
    <col min="1" max="1" width="8.140625" customWidth="1"/>
    <col min="2" max="2" width="10.5703125" customWidth="1"/>
    <col min="3" max="3" width="10.140625" customWidth="1"/>
    <col min="4" max="4" width="9.5703125" customWidth="1"/>
    <col min="5" max="5" width="7" customWidth="1"/>
    <col min="6" max="6" width="8" customWidth="1"/>
    <col min="7" max="7" width="6.7109375" customWidth="1"/>
    <col min="8" max="8" width="7" customWidth="1"/>
    <col min="9" max="9" width="7.140625" customWidth="1"/>
    <col min="10" max="10" width="7.28515625" customWidth="1"/>
    <col min="11" max="11" width="6.28515625" customWidth="1"/>
    <col min="12" max="12" width="5.5703125" customWidth="1"/>
    <col min="13" max="13" width="6.5703125" customWidth="1"/>
    <col min="14" max="14" width="7.140625" customWidth="1"/>
    <col min="15" max="15" width="6.5703125" customWidth="1"/>
    <col min="16" max="17" width="5.85546875" customWidth="1"/>
    <col min="18" max="18" width="6.5703125" customWidth="1"/>
    <col min="19" max="19" width="7.140625" customWidth="1"/>
    <col min="20" max="20" width="6.140625" customWidth="1"/>
    <col min="21" max="21" width="5.140625" customWidth="1"/>
    <col min="22" max="22" width="10" customWidth="1"/>
  </cols>
  <sheetData>
    <row r="1" spans="1:28" ht="15.75" thickBot="1" x14ac:dyDescent="0.3">
      <c r="A1" s="526" t="s">
        <v>224</v>
      </c>
      <c r="B1" s="526"/>
      <c r="C1" s="64" t="s">
        <v>225</v>
      </c>
      <c r="D1" s="64"/>
      <c r="E1" s="64"/>
      <c r="F1" s="64"/>
      <c r="G1" s="64"/>
      <c r="H1" s="64"/>
      <c r="I1" s="64"/>
      <c r="J1" s="64"/>
      <c r="K1" s="64"/>
      <c r="L1" s="64"/>
      <c r="M1" s="64"/>
      <c r="N1" s="64"/>
      <c r="O1" s="64"/>
      <c r="P1" s="64"/>
      <c r="Q1" s="64"/>
      <c r="R1" s="527" t="s">
        <v>226</v>
      </c>
      <c r="S1" s="527"/>
      <c r="T1" s="527"/>
      <c r="U1" s="64">
        <v>2019</v>
      </c>
      <c r="V1" s="64"/>
      <c r="W1" s="64"/>
      <c r="X1" s="64"/>
      <c r="Y1" s="64"/>
      <c r="Z1" s="64"/>
      <c r="AA1" s="64"/>
      <c r="AB1" s="64"/>
    </row>
    <row r="2" spans="1:28" ht="15.75" thickBot="1" x14ac:dyDescent="0.3">
      <c r="A2" s="63"/>
      <c r="B2" s="63"/>
      <c r="C2" s="63"/>
      <c r="D2" s="63"/>
      <c r="E2" s="63"/>
      <c r="F2" s="63"/>
      <c r="G2" s="63"/>
      <c r="H2" s="63"/>
      <c r="I2" s="63"/>
      <c r="J2" s="63"/>
      <c r="K2" s="63"/>
      <c r="L2" s="63"/>
      <c r="M2" s="63"/>
      <c r="N2" s="63"/>
      <c r="O2" s="63"/>
      <c r="P2" s="63"/>
      <c r="Q2" s="63"/>
      <c r="R2" s="63"/>
      <c r="S2" s="63"/>
      <c r="T2" s="63"/>
      <c r="U2" s="63"/>
      <c r="V2" s="63"/>
      <c r="W2" s="63"/>
      <c r="X2" s="63"/>
      <c r="Y2" s="63"/>
      <c r="Z2" s="63"/>
      <c r="AA2" s="63"/>
      <c r="AB2" s="63"/>
    </row>
    <row r="3" spans="1:28" ht="15.75" thickBot="1" x14ac:dyDescent="0.3">
      <c r="A3" s="528" t="s">
        <v>227</v>
      </c>
      <c r="B3" s="529"/>
      <c r="C3" s="529"/>
      <c r="D3" s="529"/>
      <c r="E3" s="529"/>
      <c r="F3" s="529"/>
      <c r="G3" s="529"/>
      <c r="H3" s="529"/>
      <c r="I3" s="529"/>
      <c r="J3" s="529"/>
      <c r="K3" s="529"/>
      <c r="L3" s="529"/>
      <c r="M3" s="529"/>
      <c r="N3" s="529"/>
      <c r="O3" s="529"/>
      <c r="P3" s="529"/>
      <c r="Q3" s="529"/>
      <c r="R3" s="529"/>
      <c r="S3" s="529"/>
      <c r="T3" s="529"/>
      <c r="U3" s="529"/>
      <c r="V3" s="529"/>
      <c r="W3" s="529"/>
      <c r="X3" s="529"/>
      <c r="Y3" s="529"/>
      <c r="Z3" s="529"/>
      <c r="AA3" s="529"/>
      <c r="AB3" s="530"/>
    </row>
    <row r="4" spans="1:28" ht="15.75" thickBot="1" x14ac:dyDescent="0.3">
      <c r="A4" s="63"/>
      <c r="B4" s="63"/>
      <c r="C4" s="63"/>
      <c r="D4" s="63"/>
      <c r="E4" s="63"/>
      <c r="F4" s="63"/>
      <c r="G4" s="63"/>
      <c r="H4" s="63"/>
      <c r="I4" s="63"/>
      <c r="J4" s="63"/>
      <c r="K4" s="63"/>
      <c r="L4" s="63"/>
      <c r="M4" s="63"/>
      <c r="N4" s="63"/>
      <c r="O4" s="63"/>
      <c r="P4" s="63"/>
      <c r="Q4" s="63"/>
      <c r="R4" s="63"/>
      <c r="S4" s="63"/>
      <c r="T4" s="63"/>
      <c r="U4" s="63"/>
      <c r="V4" s="63"/>
      <c r="W4" s="63"/>
      <c r="X4" s="63"/>
      <c r="Y4" s="63"/>
      <c r="Z4" s="63"/>
      <c r="AA4" s="63"/>
      <c r="AB4" s="63"/>
    </row>
    <row r="5" spans="1:28" ht="15.75" thickBot="1" x14ac:dyDescent="0.3">
      <c r="A5" s="531" t="s">
        <v>205</v>
      </c>
      <c r="B5" s="531" t="s">
        <v>206</v>
      </c>
      <c r="C5" s="531" t="s">
        <v>207</v>
      </c>
      <c r="D5" s="531" t="s">
        <v>208</v>
      </c>
      <c r="E5" s="520" t="s">
        <v>110</v>
      </c>
      <c r="F5" s="533"/>
      <c r="G5" s="533"/>
      <c r="H5" s="533"/>
      <c r="I5" s="533"/>
      <c r="J5" s="533"/>
      <c r="K5" s="533"/>
      <c r="L5" s="533"/>
      <c r="M5" s="533"/>
      <c r="N5" s="533"/>
      <c r="O5" s="533"/>
      <c r="P5" s="533"/>
      <c r="Q5" s="533"/>
      <c r="R5" s="533"/>
      <c r="S5" s="533"/>
      <c r="T5" s="533"/>
      <c r="U5" s="533"/>
      <c r="V5" s="533"/>
      <c r="W5" s="533"/>
      <c r="X5" s="533"/>
      <c r="Y5" s="533"/>
      <c r="Z5" s="533"/>
      <c r="AA5" s="533"/>
      <c r="AB5" s="521"/>
    </row>
    <row r="6" spans="1:28" ht="15.75" thickBot="1" x14ac:dyDescent="0.3">
      <c r="A6" s="532"/>
      <c r="B6" s="532"/>
      <c r="C6" s="532"/>
      <c r="D6" s="532"/>
      <c r="E6" s="520" t="s">
        <v>209</v>
      </c>
      <c r="F6" s="521"/>
      <c r="G6" s="520" t="s">
        <v>210</v>
      </c>
      <c r="H6" s="521"/>
      <c r="I6" s="520" t="s">
        <v>211</v>
      </c>
      <c r="J6" s="521"/>
      <c r="K6" s="520" t="s">
        <v>212</v>
      </c>
      <c r="L6" s="521"/>
      <c r="M6" s="520" t="s">
        <v>213</v>
      </c>
      <c r="N6" s="521"/>
      <c r="O6" s="520" t="s">
        <v>214</v>
      </c>
      <c r="P6" s="521"/>
      <c r="Q6" s="520" t="s">
        <v>215</v>
      </c>
      <c r="R6" s="521"/>
      <c r="S6" s="520" t="s">
        <v>216</v>
      </c>
      <c r="T6" s="521"/>
      <c r="U6" s="520" t="s">
        <v>217</v>
      </c>
      <c r="V6" s="521"/>
      <c r="W6" s="520" t="s">
        <v>218</v>
      </c>
      <c r="X6" s="521"/>
      <c r="Y6" s="520" t="s">
        <v>219</v>
      </c>
      <c r="Z6" s="521"/>
      <c r="AA6" s="520" t="s">
        <v>220</v>
      </c>
      <c r="AB6" s="521"/>
    </row>
    <row r="7" spans="1:28" ht="57" thickBot="1" x14ac:dyDescent="0.3">
      <c r="A7" s="40">
        <v>1</v>
      </c>
      <c r="B7" s="41" t="s">
        <v>228</v>
      </c>
      <c r="C7" s="41" t="s">
        <v>229</v>
      </c>
      <c r="D7" s="41" t="s">
        <v>230</v>
      </c>
      <c r="E7" s="41" t="s">
        <v>231</v>
      </c>
      <c r="F7" s="41"/>
      <c r="G7" s="41"/>
      <c r="H7" s="41"/>
      <c r="I7" s="41"/>
      <c r="J7" s="41"/>
      <c r="K7" s="41"/>
      <c r="L7" s="41"/>
      <c r="M7" s="41"/>
      <c r="N7" s="41"/>
      <c r="O7" s="41"/>
      <c r="P7" s="41"/>
      <c r="Q7" s="41"/>
      <c r="R7" s="41"/>
      <c r="S7" s="41"/>
      <c r="T7" s="41"/>
      <c r="U7" s="41"/>
      <c r="V7" s="41"/>
      <c r="W7" s="41"/>
      <c r="X7" s="41"/>
      <c r="Y7" s="41"/>
      <c r="Z7" s="41"/>
      <c r="AA7" s="41" t="s">
        <v>231</v>
      </c>
      <c r="AB7" s="41" t="s">
        <v>458</v>
      </c>
    </row>
    <row r="8" spans="1:28" ht="68.25" thickBot="1" x14ac:dyDescent="0.3">
      <c r="A8" s="40">
        <v>2</v>
      </c>
      <c r="B8" s="41" t="s">
        <v>445</v>
      </c>
      <c r="C8" s="41" t="s">
        <v>443</v>
      </c>
      <c r="D8" s="41" t="s">
        <v>444</v>
      </c>
      <c r="E8" s="41"/>
      <c r="F8" s="41"/>
      <c r="G8" s="41"/>
      <c r="H8" s="41"/>
      <c r="I8" s="41" t="s">
        <v>458</v>
      </c>
      <c r="J8" s="41"/>
      <c r="K8" s="41"/>
      <c r="L8" s="41"/>
      <c r="M8" s="41"/>
      <c r="N8" s="41"/>
      <c r="O8" s="41"/>
      <c r="P8" s="41"/>
      <c r="Q8" s="41"/>
      <c r="R8" s="41"/>
      <c r="S8" s="41"/>
      <c r="T8" s="41"/>
      <c r="U8" s="41"/>
      <c r="V8" s="41"/>
      <c r="W8" s="41"/>
      <c r="X8" s="41"/>
      <c r="Y8" s="41"/>
      <c r="Z8" s="41"/>
      <c r="AA8" s="41"/>
      <c r="AB8" s="41"/>
    </row>
    <row r="9" spans="1:28" ht="57" thickBot="1" x14ac:dyDescent="0.3">
      <c r="A9" s="40">
        <v>3</v>
      </c>
      <c r="B9" s="41" t="s">
        <v>221</v>
      </c>
      <c r="C9" s="41" t="s">
        <v>446</v>
      </c>
      <c r="D9" s="41" t="s">
        <v>447</v>
      </c>
      <c r="E9" s="41"/>
      <c r="F9" s="41"/>
      <c r="G9" s="41"/>
      <c r="H9" s="41"/>
      <c r="I9" s="41"/>
      <c r="J9" s="41"/>
      <c r="K9" s="41"/>
      <c r="L9" s="41"/>
      <c r="M9" s="41" t="s">
        <v>458</v>
      </c>
      <c r="N9" s="41"/>
      <c r="O9" s="41"/>
      <c r="P9" s="41"/>
      <c r="Q9" s="41"/>
      <c r="R9" s="41"/>
      <c r="S9" s="41"/>
      <c r="T9" s="41"/>
      <c r="U9" s="41"/>
      <c r="V9" s="41"/>
      <c r="W9" s="41"/>
      <c r="X9" s="41"/>
      <c r="Y9" s="41"/>
      <c r="Z9" s="41"/>
      <c r="AA9" s="41"/>
      <c r="AB9" s="41" t="s">
        <v>458</v>
      </c>
    </row>
    <row r="10" spans="1:28" ht="57" thickBot="1" x14ac:dyDescent="0.3">
      <c r="A10" s="40">
        <v>4</v>
      </c>
      <c r="B10" s="41" t="s">
        <v>223</v>
      </c>
      <c r="C10" s="41" t="s">
        <v>232</v>
      </c>
      <c r="D10" s="41" t="s">
        <v>449</v>
      </c>
      <c r="E10" s="41"/>
      <c r="F10" s="41"/>
      <c r="G10" s="41"/>
      <c r="H10" s="41"/>
      <c r="I10" s="41"/>
      <c r="J10" s="41"/>
      <c r="K10" s="41"/>
      <c r="L10" s="41"/>
      <c r="M10" s="41"/>
      <c r="N10" s="41"/>
      <c r="O10" s="41"/>
      <c r="P10" s="41"/>
      <c r="Q10" s="41"/>
      <c r="R10" s="41"/>
      <c r="S10" s="41" t="s">
        <v>458</v>
      </c>
      <c r="T10" s="41"/>
      <c r="U10" s="41"/>
      <c r="V10" s="41"/>
      <c r="W10" s="41"/>
      <c r="X10" s="41"/>
      <c r="Y10" s="41"/>
      <c r="Z10" s="41"/>
      <c r="AA10" s="41"/>
      <c r="AB10" s="41"/>
    </row>
    <row r="11" spans="1:28" ht="68.25" thickBot="1" x14ac:dyDescent="0.3">
      <c r="A11" s="40">
        <v>5</v>
      </c>
      <c r="B11" s="41" t="s">
        <v>221</v>
      </c>
      <c r="C11" s="41" t="s">
        <v>233</v>
      </c>
      <c r="D11" s="41" t="s">
        <v>448</v>
      </c>
      <c r="E11" s="41"/>
      <c r="F11" s="41"/>
      <c r="G11" s="41"/>
      <c r="H11" s="41"/>
      <c r="I11" s="41"/>
      <c r="J11" s="41"/>
      <c r="K11" s="41"/>
      <c r="L11" s="41"/>
      <c r="M11" s="41"/>
      <c r="N11" s="41"/>
      <c r="O11" s="41" t="s">
        <v>458</v>
      </c>
      <c r="P11" s="41"/>
      <c r="Q11" s="41"/>
      <c r="R11" s="41"/>
      <c r="S11" s="41"/>
      <c r="T11" s="41"/>
      <c r="U11" s="41"/>
      <c r="V11" s="41"/>
      <c r="W11" s="41"/>
      <c r="X11" s="41"/>
      <c r="Y11" s="41"/>
      <c r="Z11" s="41"/>
      <c r="AA11" s="41"/>
      <c r="AB11" s="41" t="s">
        <v>458</v>
      </c>
    </row>
    <row r="12" spans="1:28" s="123" customFormat="1" ht="68.25" thickBot="1" x14ac:dyDescent="0.3">
      <c r="A12" s="40">
        <v>6</v>
      </c>
      <c r="B12" s="41" t="s">
        <v>450</v>
      </c>
      <c r="C12" s="41" t="s">
        <v>451</v>
      </c>
      <c r="D12" s="41" t="s">
        <v>444</v>
      </c>
      <c r="E12" s="41"/>
      <c r="F12" s="41"/>
      <c r="G12" s="41"/>
      <c r="H12" s="41"/>
      <c r="I12" s="41"/>
      <c r="J12" s="41"/>
      <c r="K12" s="41"/>
      <c r="L12" s="41"/>
      <c r="M12" s="41"/>
      <c r="N12" s="41"/>
      <c r="O12" s="41"/>
      <c r="P12" s="41" t="s">
        <v>458</v>
      </c>
      <c r="Q12" s="41"/>
      <c r="R12" s="41"/>
      <c r="S12" s="41"/>
      <c r="T12" s="41"/>
      <c r="U12" s="41"/>
      <c r="V12" s="41"/>
      <c r="W12" s="41"/>
      <c r="X12" s="41"/>
      <c r="Y12" s="41"/>
      <c r="Z12" s="41"/>
      <c r="AA12" s="41"/>
      <c r="AB12" s="41"/>
    </row>
    <row r="13" spans="1:28" ht="68.25" thickBot="1" x14ac:dyDescent="0.3">
      <c r="A13" s="40">
        <v>7</v>
      </c>
      <c r="B13" s="41" t="s">
        <v>234</v>
      </c>
      <c r="C13" s="41" t="s">
        <v>235</v>
      </c>
      <c r="D13" s="41" t="s">
        <v>448</v>
      </c>
      <c r="E13" s="41"/>
      <c r="F13" s="41"/>
      <c r="G13" s="41"/>
      <c r="H13" s="41"/>
      <c r="I13" s="41"/>
      <c r="J13" s="41"/>
      <c r="K13" s="41"/>
      <c r="L13" s="41"/>
      <c r="M13" s="41"/>
      <c r="N13" s="41"/>
      <c r="O13" s="41" t="s">
        <v>458</v>
      </c>
      <c r="P13" s="41"/>
      <c r="Q13" s="41"/>
      <c r="R13" s="41"/>
      <c r="S13" s="41"/>
      <c r="T13" s="41"/>
      <c r="U13" s="41"/>
      <c r="V13" s="41"/>
      <c r="W13" s="41"/>
      <c r="X13" s="41"/>
      <c r="Y13" s="41"/>
      <c r="Z13" s="41"/>
      <c r="AA13" s="41"/>
      <c r="AB13" s="41" t="s">
        <v>458</v>
      </c>
    </row>
    <row r="14" spans="1:28" ht="68.25" thickBot="1" x14ac:dyDescent="0.3">
      <c r="A14" s="40">
        <v>8</v>
      </c>
      <c r="B14" s="41" t="s">
        <v>234</v>
      </c>
      <c r="C14" s="41" t="s">
        <v>236</v>
      </c>
      <c r="D14" s="41" t="s">
        <v>448</v>
      </c>
      <c r="E14" s="41"/>
      <c r="F14" s="41"/>
      <c r="G14" s="41"/>
      <c r="H14" s="41"/>
      <c r="I14" s="41"/>
      <c r="J14" s="41"/>
      <c r="K14" s="41"/>
      <c r="L14" s="41"/>
      <c r="M14" s="41"/>
      <c r="N14" s="41"/>
      <c r="O14" s="41" t="s">
        <v>458</v>
      </c>
      <c r="P14" s="41"/>
      <c r="Q14" s="41"/>
      <c r="R14" s="41"/>
      <c r="S14" s="41"/>
      <c r="T14" s="41"/>
      <c r="U14" s="41"/>
      <c r="V14" s="41"/>
      <c r="W14" s="41"/>
      <c r="X14" s="41"/>
      <c r="Y14" s="41" t="s">
        <v>231</v>
      </c>
      <c r="Z14" s="41"/>
      <c r="AA14" s="41"/>
      <c r="AB14" s="41" t="s">
        <v>458</v>
      </c>
    </row>
    <row r="15" spans="1:28" s="123" customFormat="1" ht="68.25" thickBot="1" x14ac:dyDescent="0.3">
      <c r="A15" s="40">
        <v>9</v>
      </c>
      <c r="B15" s="41" t="s">
        <v>452</v>
      </c>
      <c r="C15" s="41" t="s">
        <v>453</v>
      </c>
      <c r="D15" s="41" t="s">
        <v>444</v>
      </c>
      <c r="E15" s="41"/>
      <c r="F15" s="41"/>
      <c r="G15" s="41"/>
      <c r="H15" s="41"/>
      <c r="I15" s="41"/>
      <c r="J15" s="41"/>
      <c r="K15" s="41"/>
      <c r="L15" s="41"/>
      <c r="M15" s="41"/>
      <c r="N15" s="41"/>
      <c r="O15" s="41"/>
      <c r="P15" s="41"/>
      <c r="Q15" s="41"/>
      <c r="R15" s="41"/>
      <c r="S15" s="41"/>
      <c r="T15" s="41"/>
      <c r="U15" s="41" t="s">
        <v>458</v>
      </c>
      <c r="V15" s="41"/>
      <c r="W15" s="41"/>
      <c r="X15" s="41"/>
      <c r="Y15" s="41"/>
      <c r="Z15" s="41"/>
      <c r="AA15" s="41"/>
      <c r="AB15" s="41" t="s">
        <v>458</v>
      </c>
    </row>
    <row r="16" spans="1:28" s="123" customFormat="1" ht="68.25" thickBot="1" x14ac:dyDescent="0.3">
      <c r="A16" s="40">
        <v>10</v>
      </c>
      <c r="B16" s="41" t="s">
        <v>454</v>
      </c>
      <c r="C16" s="41" t="s">
        <v>455</v>
      </c>
      <c r="D16" s="41" t="s">
        <v>444</v>
      </c>
      <c r="E16" s="41"/>
      <c r="F16" s="41"/>
      <c r="G16" s="41"/>
      <c r="H16" s="41"/>
      <c r="I16" s="41"/>
      <c r="J16" s="41"/>
      <c r="K16" s="41"/>
      <c r="L16" s="41"/>
      <c r="M16" s="41"/>
      <c r="N16" s="41"/>
      <c r="O16" s="41"/>
      <c r="P16" s="41"/>
      <c r="Q16" s="41"/>
      <c r="R16" s="41"/>
      <c r="S16" s="41"/>
      <c r="T16" s="41"/>
      <c r="U16" s="41"/>
      <c r="V16" s="41"/>
      <c r="W16" s="41" t="s">
        <v>458</v>
      </c>
      <c r="X16" s="41"/>
      <c r="Y16" s="41"/>
      <c r="Z16" s="41"/>
      <c r="AA16" s="41"/>
      <c r="AB16" s="41"/>
    </row>
    <row r="17" spans="1:28" s="123" customFormat="1" ht="68.25" thickBot="1" x14ac:dyDescent="0.3">
      <c r="A17" s="40">
        <v>11</v>
      </c>
      <c r="B17" s="41" t="s">
        <v>456</v>
      </c>
      <c r="C17" s="41" t="s">
        <v>457</v>
      </c>
      <c r="D17" s="41" t="s">
        <v>444</v>
      </c>
      <c r="E17" s="41"/>
      <c r="F17" s="41"/>
      <c r="G17" s="41"/>
      <c r="H17" s="41"/>
      <c r="I17" s="41"/>
      <c r="J17" s="41"/>
      <c r="K17" s="41"/>
      <c r="L17" s="41"/>
      <c r="M17" s="41"/>
      <c r="N17" s="41"/>
      <c r="O17" s="41"/>
      <c r="P17" s="41" t="s">
        <v>458</v>
      </c>
      <c r="Q17" s="41"/>
      <c r="R17" s="41"/>
      <c r="S17" s="41"/>
      <c r="T17" s="41"/>
      <c r="U17" s="41"/>
      <c r="V17" s="41"/>
      <c r="W17" s="41"/>
      <c r="X17" s="41"/>
      <c r="Y17" s="41"/>
      <c r="Z17" s="41"/>
      <c r="AA17" s="41"/>
      <c r="AB17" s="41" t="s">
        <v>458</v>
      </c>
    </row>
    <row r="18" spans="1:28" ht="68.25" thickBot="1" x14ac:dyDescent="0.3">
      <c r="A18" s="40">
        <v>12</v>
      </c>
      <c r="B18" s="41" t="s">
        <v>237</v>
      </c>
      <c r="C18" s="41" t="s">
        <v>238</v>
      </c>
      <c r="D18" s="41" t="s">
        <v>448</v>
      </c>
      <c r="E18" s="41"/>
      <c r="F18" s="41"/>
      <c r="G18" s="41"/>
      <c r="H18" s="41"/>
      <c r="I18" s="41"/>
      <c r="J18" s="41"/>
      <c r="K18" s="41"/>
      <c r="L18" s="41"/>
      <c r="M18" s="41"/>
      <c r="N18" s="41"/>
      <c r="O18" s="41"/>
      <c r="P18" s="41"/>
      <c r="Q18" s="41"/>
      <c r="R18" s="41"/>
      <c r="S18" s="41"/>
      <c r="T18" s="41"/>
      <c r="U18" s="41"/>
      <c r="V18" s="41"/>
      <c r="W18" s="41"/>
      <c r="X18" s="41"/>
      <c r="Y18" s="41"/>
      <c r="Z18" s="41"/>
      <c r="AA18" s="41" t="s">
        <v>231</v>
      </c>
      <c r="AB18" s="41" t="s">
        <v>458</v>
      </c>
    </row>
    <row r="19" spans="1:28" x14ac:dyDescent="0.25">
      <c r="A19" s="524"/>
      <c r="B19" s="517"/>
      <c r="C19" s="517"/>
      <c r="D19" s="517"/>
      <c r="E19" s="517"/>
      <c r="F19" s="517"/>
      <c r="G19" s="517"/>
      <c r="H19" s="517"/>
      <c r="I19" s="517"/>
      <c r="J19" s="517"/>
      <c r="K19" s="517"/>
      <c r="L19" s="522">
        <v>43489</v>
      </c>
      <c r="M19" s="522"/>
      <c r="N19" s="522"/>
      <c r="O19" s="522"/>
      <c r="P19" s="522"/>
      <c r="Q19" s="522"/>
      <c r="R19" s="522"/>
      <c r="S19" s="517"/>
      <c r="T19" s="517"/>
      <c r="U19" s="517"/>
      <c r="V19" s="517"/>
      <c r="W19" s="517"/>
      <c r="X19" s="517"/>
      <c r="Y19" s="517"/>
      <c r="Z19" s="517"/>
      <c r="AA19" s="517"/>
      <c r="AB19" s="517"/>
    </row>
    <row r="20" spans="1:28" x14ac:dyDescent="0.25">
      <c r="A20" s="525"/>
      <c r="B20" s="518"/>
      <c r="C20" s="518"/>
      <c r="D20" s="518"/>
      <c r="E20" s="518"/>
      <c r="F20" s="518"/>
      <c r="G20" s="518"/>
      <c r="H20" s="518"/>
      <c r="I20" s="518"/>
      <c r="J20" s="518"/>
      <c r="K20" s="518"/>
      <c r="L20" s="523"/>
      <c r="M20" s="523"/>
      <c r="N20" s="523"/>
      <c r="O20" s="523"/>
      <c r="P20" s="523"/>
      <c r="Q20" s="523"/>
      <c r="R20" s="523"/>
      <c r="S20" s="518"/>
      <c r="T20" s="518"/>
      <c r="U20" s="518"/>
      <c r="V20" s="518"/>
      <c r="W20" s="518"/>
      <c r="X20" s="518"/>
      <c r="Y20" s="518"/>
      <c r="Z20" s="518"/>
      <c r="AA20" s="518"/>
      <c r="AB20" s="518"/>
    </row>
    <row r="21" spans="1:28" x14ac:dyDescent="0.25">
      <c r="A21" s="525"/>
      <c r="B21" s="518"/>
      <c r="C21" s="518"/>
      <c r="D21" s="518"/>
      <c r="E21" s="518"/>
      <c r="F21" s="518"/>
      <c r="G21" s="518"/>
      <c r="H21" s="518"/>
      <c r="I21" s="518"/>
      <c r="J21" s="518"/>
      <c r="K21" s="518"/>
      <c r="L21" s="523"/>
      <c r="M21" s="523"/>
      <c r="N21" s="523"/>
      <c r="O21" s="523"/>
      <c r="P21" s="523"/>
      <c r="Q21" s="523"/>
      <c r="R21" s="523"/>
      <c r="S21" s="518"/>
      <c r="T21" s="518"/>
      <c r="U21" s="518"/>
      <c r="V21" s="518"/>
      <c r="W21" s="518"/>
      <c r="X21" s="518"/>
      <c r="Y21" s="518"/>
      <c r="Z21" s="518"/>
      <c r="AA21" s="518"/>
      <c r="AB21" s="518"/>
    </row>
    <row r="22" spans="1:28" x14ac:dyDescent="0.25">
      <c r="A22" s="525"/>
      <c r="B22" s="518"/>
      <c r="C22" s="518"/>
      <c r="D22" s="518"/>
      <c r="E22" s="518"/>
      <c r="F22" s="518"/>
      <c r="G22" s="518"/>
      <c r="H22" s="518"/>
      <c r="I22" s="518"/>
      <c r="J22" s="518"/>
      <c r="K22" s="518"/>
      <c r="L22" s="523"/>
      <c r="M22" s="523"/>
      <c r="N22" s="523"/>
      <c r="O22" s="523"/>
      <c r="P22" s="523"/>
      <c r="Q22" s="523"/>
      <c r="R22" s="523"/>
      <c r="S22" s="518"/>
      <c r="T22" s="518"/>
      <c r="U22" s="518"/>
      <c r="V22" s="518"/>
      <c r="W22" s="518"/>
      <c r="X22" s="518"/>
      <c r="Y22" s="518"/>
      <c r="Z22" s="518"/>
      <c r="AA22" s="518"/>
      <c r="AB22" s="518"/>
    </row>
    <row r="23" spans="1:28" x14ac:dyDescent="0.25">
      <c r="A23" s="525"/>
      <c r="B23" s="518"/>
      <c r="C23" s="518"/>
      <c r="D23" s="518"/>
      <c r="E23" s="518"/>
      <c r="F23" s="518"/>
      <c r="G23" s="518"/>
      <c r="H23" s="518"/>
      <c r="I23" s="518"/>
      <c r="J23" s="518"/>
      <c r="K23" s="518"/>
      <c r="L23" s="523"/>
      <c r="M23" s="523"/>
      <c r="N23" s="523"/>
      <c r="O23" s="523"/>
      <c r="P23" s="523"/>
      <c r="Q23" s="523"/>
      <c r="R23" s="523"/>
      <c r="S23" s="518"/>
      <c r="T23" s="518"/>
      <c r="U23" s="518"/>
      <c r="V23" s="518"/>
      <c r="W23" s="518"/>
      <c r="X23" s="518"/>
      <c r="Y23" s="518"/>
      <c r="Z23" s="518"/>
      <c r="AA23" s="518"/>
      <c r="AB23" s="518"/>
    </row>
    <row r="24" spans="1:28" x14ac:dyDescent="0.25">
      <c r="A24" s="519" t="s">
        <v>239</v>
      </c>
      <c r="B24" s="519"/>
      <c r="C24" s="63"/>
      <c r="D24" s="63"/>
      <c r="E24" s="63"/>
      <c r="F24" s="63"/>
      <c r="G24" s="63"/>
      <c r="H24" s="63"/>
      <c r="I24" s="63"/>
      <c r="J24" s="63"/>
      <c r="K24" s="63"/>
      <c r="L24" s="519" t="s">
        <v>240</v>
      </c>
      <c r="M24" s="519"/>
      <c r="N24" s="519"/>
      <c r="O24" s="519"/>
      <c r="P24" s="519"/>
      <c r="Q24" s="519"/>
      <c r="R24" s="519"/>
      <c r="S24" s="519"/>
      <c r="T24" s="63"/>
      <c r="U24" s="63"/>
      <c r="V24" s="63"/>
      <c r="W24" s="63"/>
      <c r="X24" s="63"/>
      <c r="Y24" s="63"/>
      <c r="Z24" s="63"/>
      <c r="AA24" s="63"/>
      <c r="AB24" s="63"/>
    </row>
    <row r="25" spans="1:28" x14ac:dyDescent="0.25">
      <c r="A25" s="63"/>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row>
  </sheetData>
  <mergeCells count="44">
    <mergeCell ref="A1:B1"/>
    <mergeCell ref="R1:T1"/>
    <mergeCell ref="A3:AB3"/>
    <mergeCell ref="A5:A6"/>
    <mergeCell ref="B5:B6"/>
    <mergeCell ref="C5:C6"/>
    <mergeCell ref="D5:D6"/>
    <mergeCell ref="E5:AB5"/>
    <mergeCell ref="E6:F6"/>
    <mergeCell ref="G6:H6"/>
    <mergeCell ref="AA6:AB6"/>
    <mergeCell ref="Q6:R6"/>
    <mergeCell ref="S6:T6"/>
    <mergeCell ref="U6:V6"/>
    <mergeCell ref="W6:X6"/>
    <mergeCell ref="Y6:Z6"/>
    <mergeCell ref="A19:A23"/>
    <mergeCell ref="B19:B23"/>
    <mergeCell ref="C19:C23"/>
    <mergeCell ref="D19:D23"/>
    <mergeCell ref="E19:E23"/>
    <mergeCell ref="F19:F23"/>
    <mergeCell ref="I6:J6"/>
    <mergeCell ref="K6:L6"/>
    <mergeCell ref="M6:N6"/>
    <mergeCell ref="O6:P6"/>
    <mergeCell ref="K19:K23"/>
    <mergeCell ref="L19:R23"/>
    <mergeCell ref="Y19:Y23"/>
    <mergeCell ref="Z19:Z23"/>
    <mergeCell ref="AA19:AA23"/>
    <mergeCell ref="AB19:AB23"/>
    <mergeCell ref="A24:B24"/>
    <mergeCell ref="L24:S24"/>
    <mergeCell ref="S19:S23"/>
    <mergeCell ref="T19:T23"/>
    <mergeCell ref="U19:U23"/>
    <mergeCell ref="V19:V23"/>
    <mergeCell ref="W19:W23"/>
    <mergeCell ref="X19:X23"/>
    <mergeCell ref="G19:G23"/>
    <mergeCell ref="H19:H23"/>
    <mergeCell ref="I19:I23"/>
    <mergeCell ref="J19:J23"/>
  </mergeCells>
  <pageMargins left="0.7" right="0.7" top="0.75" bottom="0.75" header="0.3" footer="0.3"/>
  <pageSetup scale="5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autoevaluacion  2019</vt:lpstr>
      <vt:lpstr>CRONOGRAMA</vt:lpstr>
      <vt:lpstr>MATRIZ DE PRIORIZACION</vt:lpstr>
      <vt:lpstr>priorizacion 2019</vt:lpstr>
      <vt:lpstr>INDICADORES 256</vt:lpstr>
      <vt:lpstr>plan de auditoria 2019 </vt:lpstr>
      <vt:lpstr>'autoevaluacion  2019'!Área_de_impresión</vt:lpstr>
      <vt:lpstr>CRONOGRAMA!Área_de_impresión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Controli2 CI. Controli2</cp:lastModifiedBy>
  <cp:lastPrinted>2019-12-26T13:30:00Z</cp:lastPrinted>
  <dcterms:created xsi:type="dcterms:W3CDTF">2012-07-21T23:42:10Z</dcterms:created>
  <dcterms:modified xsi:type="dcterms:W3CDTF">2020-10-30T15:37:04Z</dcterms:modified>
</cp:coreProperties>
</file>